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9975" tabRatio="701" activeTab="0"/>
  </bookViews>
  <sheets>
    <sheet name="Fixtures" sheetId="1" r:id="rId1"/>
    <sheet name="League Table" sheetId="2" r:id="rId2"/>
    <sheet name="Formula" sheetId="3" r:id="rId3"/>
    <sheet name="League Table Half" sheetId="4" r:id="rId4"/>
    <sheet name="Shanghai" sheetId="5" r:id="rId5"/>
    <sheet name="Evangelion" sheetId="6" r:id="rId6"/>
    <sheet name="San'chez" sheetId="7" r:id="rId7"/>
    <sheet name="FC Fisico" sheetId="8" r:id="rId8"/>
    <sheet name="Carpe Diem" sheetId="9" r:id="rId9"/>
    <sheet name="Draconian FC" sheetId="10" r:id="rId10"/>
    <sheet name="Fleet Street" sheetId="11" r:id="rId11"/>
    <sheet name="Laguna FC" sheetId="12" r:id="rId12"/>
    <sheet name="Awards" sheetId="13" r:id="rId13"/>
  </sheets>
  <definedNames/>
  <calcPr fullCalcOnLoad="1"/>
</workbook>
</file>

<file path=xl/sharedStrings.xml><?xml version="1.0" encoding="utf-8"?>
<sst xmlns="http://schemas.openxmlformats.org/spreadsheetml/2006/main" count="1029" uniqueCount="373">
  <si>
    <t>Shanghai</t>
  </si>
  <si>
    <t>Draconian FC</t>
  </si>
  <si>
    <t>Fleet Street</t>
  </si>
  <si>
    <t>FC Fisico</t>
  </si>
  <si>
    <t>Evangelion</t>
  </si>
  <si>
    <t>San'chez</t>
  </si>
  <si>
    <t>Bookings</t>
  </si>
  <si>
    <t>Scorers</t>
  </si>
  <si>
    <t>Score</t>
  </si>
  <si>
    <t>HT Score</t>
  </si>
  <si>
    <t>Banned</t>
  </si>
  <si>
    <t>Discipline Table</t>
  </si>
  <si>
    <t>Golden Boot</t>
  </si>
  <si>
    <t>Assists</t>
  </si>
  <si>
    <t>H</t>
  </si>
  <si>
    <t>A</t>
  </si>
  <si>
    <t>Name</t>
  </si>
  <si>
    <t>Club</t>
  </si>
  <si>
    <t>Gls</t>
  </si>
  <si>
    <t>T</t>
  </si>
  <si>
    <t>P</t>
  </si>
  <si>
    <t>W</t>
  </si>
  <si>
    <t>D</t>
  </si>
  <si>
    <t>L</t>
  </si>
  <si>
    <t>F</t>
  </si>
  <si>
    <t>GD</t>
  </si>
  <si>
    <t>PTS</t>
  </si>
  <si>
    <t>ALL GAMES</t>
  </si>
  <si>
    <t>HOME GAMES</t>
  </si>
  <si>
    <t>AWAY GAMES</t>
  </si>
  <si>
    <t>RANKING</t>
  </si>
  <si>
    <t>GOALS</t>
  </si>
  <si>
    <t>ASSISTS</t>
  </si>
  <si>
    <t>TOTAL</t>
  </si>
  <si>
    <t>HT</t>
  </si>
  <si>
    <t> Víctor Valdés</t>
  </si>
  <si>
    <t> Sergio Ramos</t>
  </si>
  <si>
    <t> Gerard Piqué</t>
  </si>
  <si>
    <t> David Luiz</t>
  </si>
  <si>
    <t> Daniele De Rossi</t>
  </si>
  <si>
    <t> Javi Martínez</t>
  </si>
  <si>
    <t> Javier Pastore</t>
  </si>
  <si>
    <t> Alexandre Pato</t>
  </si>
  <si>
    <t> Stevan Jovetić</t>
  </si>
  <si>
    <t> Wojciech Szczęsny</t>
  </si>
  <si>
    <t> Carlos Puyol</t>
  </si>
  <si>
    <t> Thomas Vermaelen</t>
  </si>
  <si>
    <t> Bacary Sagna</t>
  </si>
  <si>
    <t> Cesc Fàbregas</t>
  </si>
  <si>
    <t> Jack Wilshere</t>
  </si>
  <si>
    <t> Aaron Ramsey</t>
  </si>
  <si>
    <t> Mikel Arteta</t>
  </si>
  <si>
    <t> Alexis Sánchez</t>
  </si>
  <si>
    <t> Didier Drogba</t>
  </si>
  <si>
    <t> Robin van Persie</t>
  </si>
  <si>
    <t> Theo Walcott</t>
  </si>
  <si>
    <t> Philippe Mexès</t>
  </si>
  <si>
    <t> Kolo Touré</t>
  </si>
  <si>
    <t> Vincent Kompany</t>
  </si>
  <si>
    <t> Michael Essien</t>
  </si>
  <si>
    <t> Thiago Motta</t>
  </si>
  <si>
    <t> Tomáš Rosický</t>
  </si>
  <si>
    <t> Francesco Totti</t>
  </si>
  <si>
    <t> Arjen Robben</t>
  </si>
  <si>
    <t> Karim Benzema</t>
  </si>
  <si>
    <t> Andrei Arshavin</t>
  </si>
  <si>
    <t> Antonio Cassano</t>
  </si>
  <si>
    <t> Samir Handanović</t>
  </si>
  <si>
    <t> Walter Samuel</t>
  </si>
  <si>
    <t> Nemanja Vidić</t>
  </si>
  <si>
    <t> Thiago Silva</t>
  </si>
  <si>
    <t> Philipp Lahm</t>
  </si>
  <si>
    <t> Xabi Alonso</t>
  </si>
  <si>
    <t> Steven Gerrard</t>
  </si>
  <si>
    <t> Marek Hamšík</t>
  </si>
  <si>
    <t> Eden Hazard</t>
  </si>
  <si>
    <t> Franck Ribéry</t>
  </si>
  <si>
    <t> Cristiano Ronaldo</t>
  </si>
  <si>
    <t> Sergio Agüero</t>
  </si>
  <si>
    <t> Petr Čech</t>
  </si>
  <si>
    <t> John Terry</t>
  </si>
  <si>
    <t> Lúcio</t>
  </si>
  <si>
    <t> Gregory van der Wiel</t>
  </si>
  <si>
    <t> Patrice Evra</t>
  </si>
  <si>
    <t> Andrea Pirlo</t>
  </si>
  <si>
    <t> Frank Lampard</t>
  </si>
  <si>
    <t> Deco</t>
  </si>
  <si>
    <t> Nani</t>
  </si>
  <si>
    <t> Miloš Krasić</t>
  </si>
  <si>
    <t> Wayne Rooney</t>
  </si>
  <si>
    <t> Diego Forlan</t>
  </si>
  <si>
    <t> Giuseppe Rossi</t>
  </si>
  <si>
    <t> Brad Friedel</t>
  </si>
  <si>
    <t> Younès Kaboul</t>
  </si>
  <si>
    <t> Dani Alves</t>
  </si>
  <si>
    <t> Sandro</t>
  </si>
  <si>
    <t> Luka Modrić</t>
  </si>
  <si>
    <t> Aaron Lennon</t>
  </si>
  <si>
    <t> Rafael van der Vaart</t>
  </si>
  <si>
    <t> Gareth Bale</t>
  </si>
  <si>
    <t> Mario Balotelli</t>
  </si>
  <si>
    <t> Rio Ferdinand</t>
  </si>
  <si>
    <t>Golden Goal</t>
  </si>
  <si>
    <t>The PEP™</t>
  </si>
  <si>
    <t>The PEP™ Best of the Rest</t>
  </si>
  <si>
    <t>Ballon d'Or</t>
  </si>
  <si>
    <t>The PEPichi</t>
  </si>
  <si>
    <t>Playmaker</t>
  </si>
  <si>
    <t xml:space="preserve">Copa Olýmpia </t>
  </si>
  <si>
    <t>John Eggars Invitational</t>
  </si>
  <si>
    <t>Subs</t>
  </si>
  <si>
    <t>Hulk</t>
  </si>
  <si>
    <t>(Own Goals)</t>
  </si>
  <si>
    <t>No.</t>
  </si>
  <si>
    <t>-</t>
  </si>
  <si>
    <t> Federico Marchetti</t>
  </si>
  <si>
    <t> Radamel Falcao</t>
  </si>
  <si>
    <t>Neymar</t>
  </si>
  <si>
    <t>Gianluigi Buffon</t>
  </si>
  <si>
    <t> Laurent Koscielny</t>
  </si>
  <si>
    <t> Lukas Podolski</t>
  </si>
  <si>
    <t>Iker Casillas</t>
  </si>
  <si>
    <t> Robinho</t>
  </si>
  <si>
    <t>DFL Award</t>
  </si>
  <si>
    <t>Laguna FC</t>
  </si>
  <si>
    <t>PEP XII</t>
  </si>
  <si>
    <t>PEP XII LEAGUE TABLE</t>
  </si>
  <si>
    <t>Lambrini Moment</t>
  </si>
  <si>
    <t>Carpe Diem</t>
  </si>
  <si>
    <t>Vermaelen 30'</t>
  </si>
  <si>
    <t>Vermaelen</t>
  </si>
  <si>
    <t>Messi 6', Pato 35', Falcao 69', Pato 80'</t>
  </si>
  <si>
    <t>Adams 23'</t>
  </si>
  <si>
    <t>Giroud 14', Podolski 21', Walcott 67'</t>
  </si>
  <si>
    <t>Wilshere 76'</t>
  </si>
  <si>
    <t>Lennon 61'</t>
  </si>
  <si>
    <t>Barnes 2', Adams 63'</t>
  </si>
  <si>
    <t>Adams</t>
  </si>
  <si>
    <t>Cavani 71'</t>
  </si>
  <si>
    <t>Giroud 25', Cazorla 49', Raul 81'</t>
  </si>
  <si>
    <t>Silva 28'</t>
  </si>
  <si>
    <t>Bale 1', 10', Lennon 33', 65'</t>
  </si>
  <si>
    <t>Torres 9', 43', Higuain 74', Defoe 88'</t>
  </si>
  <si>
    <t>Vertonghen s/off 63'</t>
  </si>
  <si>
    <t>Drogba 42'</t>
  </si>
  <si>
    <t>Podolski 35'</t>
  </si>
  <si>
    <t>Neymar 9', Hulk 44'</t>
  </si>
  <si>
    <t>De Rossi 79'</t>
  </si>
  <si>
    <t>Maldini 83'</t>
  </si>
  <si>
    <t>Moses 27', Silva 78'</t>
  </si>
  <si>
    <t>Giggs 67'</t>
  </si>
  <si>
    <t>Villa 9', 29', 68', 83', Sandro 23', Bale 41'</t>
  </si>
  <si>
    <t>Song 43</t>
  </si>
  <si>
    <t>Hulk 6', Neymar 22', 89</t>
  </si>
  <si>
    <t>Fabregas 7', Sagna 45', Vermaelen 89'</t>
  </si>
  <si>
    <t>Yaya Toure 70'</t>
  </si>
  <si>
    <t>Rooney 30'</t>
  </si>
  <si>
    <t>Shearer 47'</t>
  </si>
  <si>
    <t>Gerrard 58'</t>
  </si>
  <si>
    <t>Hulk 5', Pato 20', 41', 43', Ronaldinho 66'</t>
  </si>
  <si>
    <t>Shearer 8'</t>
  </si>
  <si>
    <t>Balotelli 37', 44'</t>
  </si>
  <si>
    <t>Defoe 10', Keane 74'</t>
  </si>
  <si>
    <t>Cazorla 79'</t>
  </si>
  <si>
    <t>Vidic 40'</t>
  </si>
  <si>
    <t>Barnes 40'</t>
  </si>
  <si>
    <t>Neville 36'</t>
  </si>
  <si>
    <t>Villa 39'</t>
  </si>
  <si>
    <t>Koscielny s/off 16'</t>
  </si>
  <si>
    <t xml:space="preserve"> Mamadou Sakho</t>
  </si>
  <si>
    <t xml:space="preserve"> Fábio Coentrão</t>
  </si>
  <si>
    <t xml:space="preserve"> Alex Song</t>
  </si>
  <si>
    <t xml:space="preserve"> Ronaldinho</t>
  </si>
  <si>
    <t xml:space="preserve"> Lionel Messi</t>
  </si>
  <si>
    <t>David Seaman</t>
  </si>
  <si>
    <t>Peter Shilton</t>
  </si>
  <si>
    <t>Bobby Moore</t>
  </si>
  <si>
    <t>Tony Adams</t>
  </si>
  <si>
    <t>Jamie Carragher</t>
  </si>
  <si>
    <t>Gary Neville</t>
  </si>
  <si>
    <t>Stuart Pearce</t>
  </si>
  <si>
    <t>Michael Carrick</t>
  </si>
  <si>
    <t>Paul Scholes</t>
  </si>
  <si>
    <t>Steve McManaman</t>
  </si>
  <si>
    <t>John Barnes</t>
  </si>
  <si>
    <t>Raheem Sterling</t>
  </si>
  <si>
    <t>Bobby Charlton</t>
  </si>
  <si>
    <t>Paul Gascoigne</t>
  </si>
  <si>
    <t>Michael Owen</t>
  </si>
  <si>
    <t>Alan Shearer</t>
  </si>
  <si>
    <t>Gary Lineker</t>
  </si>
  <si>
    <t>Kevin Keegan</t>
  </si>
  <si>
    <t>Heurelho Gomes</t>
  </si>
  <si>
    <t>Salvatore Sirigu</t>
  </si>
  <si>
    <t>Michael Dawson</t>
  </si>
  <si>
    <t>Dante</t>
  </si>
  <si>
    <t>William Gallas</t>
  </si>
  <si>
    <t>Kyle Walker</t>
  </si>
  <si>
    <t>Benoît Assou-Ekotto</t>
  </si>
  <si>
    <t>Roy Keane</t>
  </si>
  <si>
    <t>João Moutinho</t>
  </si>
  <si>
    <t>Ryan Giggs</t>
  </si>
  <si>
    <t>David Beckham</t>
  </si>
  <si>
    <t>Jesús Navas</t>
  </si>
  <si>
    <t>Victor Moses</t>
  </si>
  <si>
    <t>David Silva</t>
  </si>
  <si>
    <t>Moussa Dembélé</t>
  </si>
  <si>
    <t>Fernando Torres</t>
  </si>
  <si>
    <t>Gonzalo Higuaín</t>
  </si>
  <si>
    <t>Jermaine Defoe</t>
  </si>
  <si>
    <t>Santi Cazorla</t>
  </si>
  <si>
    <t>Alex Oxlade-Chamberlain</t>
  </si>
  <si>
    <t xml:space="preserve"> Raúl</t>
  </si>
  <si>
    <t xml:space="preserve"> Olivier Giroud</t>
  </si>
  <si>
    <t> Giorgio Chiellini</t>
  </si>
  <si>
    <t xml:space="preserve"> Paolo Maldini</t>
  </si>
  <si>
    <t xml:space="preserve"> Bastien Schweinsteiger</t>
  </si>
  <si>
    <t xml:space="preserve"> Luis Suárez</t>
  </si>
  <si>
    <t> Zlatan Ibrahimović</t>
  </si>
  <si>
    <t xml:space="preserve">  Zlatan Ibrahimović</t>
  </si>
  <si>
    <t xml:space="preserve"> Júlio César</t>
  </si>
  <si>
    <t xml:space="preserve"> Antonio Valencia</t>
  </si>
  <si>
    <t xml:space="preserve"> Mesut Özil</t>
  </si>
  <si>
    <t> Edinson Cavani</t>
  </si>
  <si>
    <t xml:space="preserve"> Hugo Lloris</t>
  </si>
  <si>
    <t xml:space="preserve"> David Luiz</t>
  </si>
  <si>
    <t xml:space="preserve"> Jan Vertonghen</t>
  </si>
  <si>
    <t xml:space="preserve"> Ashley Cole</t>
  </si>
  <si>
    <t xml:space="preserve"> Marouane Fellaini</t>
  </si>
  <si>
    <t xml:space="preserve"> Adel Taarabt</t>
  </si>
  <si>
    <t xml:space="preserve"> Yaya Touré</t>
  </si>
  <si>
    <t xml:space="preserve"> Andrés Iniesta</t>
  </si>
  <si>
    <t xml:space="preserve"> David Villa</t>
  </si>
  <si>
    <t> David de Gea</t>
  </si>
  <si>
    <t> Sami Khedira</t>
  </si>
  <si>
    <t> Marco Reus</t>
  </si>
  <si>
    <t> Dennis Bergkamp</t>
  </si>
  <si>
    <t>Bale 61', Iniesta 64'</t>
  </si>
  <si>
    <t>Puyol 40'</t>
  </si>
  <si>
    <t>Suarez 27', Aguero 45+'</t>
  </si>
  <si>
    <t>Maldini 18'</t>
  </si>
  <si>
    <t>Maldini</t>
  </si>
  <si>
    <t>Ferdinand 49'</t>
  </si>
  <si>
    <t>Carrick, McM, Barnes</t>
  </si>
  <si>
    <t>Maldini 60'</t>
  </si>
  <si>
    <t>Scholes 12', Adams 52'</t>
  </si>
  <si>
    <t>Scholes</t>
  </si>
  <si>
    <t>Deco 88'</t>
  </si>
  <si>
    <t>Kolo, Essien</t>
  </si>
  <si>
    <t>Owen 29'</t>
  </si>
  <si>
    <t>Adams, Moore</t>
  </si>
  <si>
    <t>Hulk 12', 16', Pato 42', Messi 44', 87'</t>
  </si>
  <si>
    <t>Shearer 65'</t>
  </si>
  <si>
    <t>David Luiz 87'</t>
  </si>
  <si>
    <t>Figo 82'</t>
  </si>
  <si>
    <t>Figo</t>
  </si>
  <si>
    <t>Buffon 23'</t>
  </si>
  <si>
    <t>Lucio 49'</t>
  </si>
  <si>
    <t>Keane</t>
  </si>
  <si>
    <t>Ronaldo 21', 23', 56'</t>
  </si>
  <si>
    <t>Rooney 42'</t>
  </si>
  <si>
    <t>Bale 25', Villa 61', 67'</t>
  </si>
  <si>
    <t>Messi 12', Falcao 58'</t>
  </si>
  <si>
    <t>Drogba 71'</t>
  </si>
  <si>
    <t>Puyol 81'</t>
  </si>
  <si>
    <t>Puyol</t>
  </si>
  <si>
    <t>Ronaldo 22', 81', Robben 28'</t>
  </si>
  <si>
    <t>Alonso 36', Gerrard 90'</t>
  </si>
  <si>
    <t>Essien 19', Bergkamp 21', Reus 39'</t>
  </si>
  <si>
    <t>Walker 46'</t>
  </si>
  <si>
    <t>Totti 29', Samuel 43'</t>
  </si>
  <si>
    <t>Luiz 11'</t>
  </si>
  <si>
    <t>Scholes 67'</t>
  </si>
  <si>
    <t>Totti 53', Samuel 71'</t>
  </si>
  <si>
    <t>Totti, Samuel</t>
  </si>
  <si>
    <t>Rooney 5', 88', Deco 14'</t>
  </si>
  <si>
    <t>Pique 40'</t>
  </si>
  <si>
    <t>Balotelli 61'</t>
  </si>
  <si>
    <t xml:space="preserve">Balotelli 17', 85', 90+', Pato 30', Ferdinand o/g 38', De Rossi 70' </t>
  </si>
  <si>
    <t>van der Wiel 68'</t>
  </si>
  <si>
    <t>Gascoigne 84'</t>
  </si>
  <si>
    <t>Keane s/off 32'</t>
  </si>
  <si>
    <t>Higuain 41', Pique o/g 52'</t>
  </si>
  <si>
    <t>Fellaini 85', Villa 88'</t>
  </si>
  <si>
    <t>Cavani 13', 61', Ozil 41'</t>
  </si>
  <si>
    <t>Lennon 45+'</t>
  </si>
  <si>
    <t>Gazcoigne 65'</t>
  </si>
  <si>
    <t>Arteta m/pen 35'</t>
  </si>
  <si>
    <t>Suarez 36', Alonso 76'</t>
  </si>
  <si>
    <t>Ibrahimovic 58', Silva 66'</t>
  </si>
  <si>
    <t>Ramos 80'</t>
  </si>
  <si>
    <t>Pique 6', Ronaldinho 38', Falcao 45', 69', 87', Messi 79</t>
  </si>
  <si>
    <t>Ibrahimovic 31', Ronaldo 89'</t>
  </si>
  <si>
    <t>Torres 29'</t>
  </si>
  <si>
    <t>van der Wiel 40'</t>
  </si>
  <si>
    <t>Nani 16', 56', Rooney 26', 43', 51', Ozil 45+', Cavani 53', Deco 60', Cavani 80'</t>
  </si>
  <si>
    <t>Carrick 5', Pearce s/off 9', Carragher 20', Scholes 44'</t>
  </si>
  <si>
    <t>van der Vaart 41', Bale 59', 90+'</t>
  </si>
  <si>
    <t>Carragher 32', s/off 58'</t>
  </si>
  <si>
    <t xml:space="preserve">Dembele 39', 45+', Torres (PK) 53', Defoe 90+' </t>
  </si>
  <si>
    <t>Ibrahimovic 16', 23', Ronaldo 35', 67', 76'</t>
  </si>
  <si>
    <t>van der Wiel s/off 56'</t>
  </si>
  <si>
    <t>Rossi 18'</t>
  </si>
  <si>
    <t>Giroud 12, Fabregas 71'</t>
  </si>
  <si>
    <t>Higuain 88'</t>
  </si>
  <si>
    <t>Gascoigne 17'</t>
  </si>
  <si>
    <t>van Persie 52', Totti 66', Benzema 74'</t>
  </si>
  <si>
    <t>Podolski 14'</t>
  </si>
  <si>
    <t>Arteta 9', Vermaelen 44'</t>
  </si>
  <si>
    <t>Ribery 14', Ronaldo 87'</t>
  </si>
  <si>
    <t>Reus 46', 52', van Persie 49', 58'</t>
  </si>
  <si>
    <t>Pato 18', 43', Messi 66', 73'</t>
  </si>
  <si>
    <t>Taarabt 17', 48', Bale 31', (PK) 43'</t>
  </si>
  <si>
    <t>Rooney 28'</t>
  </si>
  <si>
    <t>Cassano 42', 58', van Persie 74'</t>
  </si>
  <si>
    <t xml:space="preserve">Silva 55', Dembele 84' </t>
  </si>
  <si>
    <t>Ronaldo 90+'</t>
  </si>
  <si>
    <t>Torres 1', 16', Navas 71'</t>
  </si>
  <si>
    <t>Bale 39', Yaya Toure 66'</t>
  </si>
  <si>
    <t>Essien 45+'</t>
  </si>
  <si>
    <t>van Persie 47', Totti 66'</t>
  </si>
  <si>
    <t>Messi 17', Jovetic 48', Pique 57', Pato 75', Hulk 85'</t>
  </si>
  <si>
    <t>Pique og 4', Ronaldo 18', Aguero 54'</t>
  </si>
  <si>
    <t>Dembele 70'</t>
  </si>
  <si>
    <t>Torres 16', Higuain 33', Dembele 78'</t>
  </si>
  <si>
    <t>Shearer 51', Gascoigne 69'</t>
  </si>
  <si>
    <t>Navas 69', Silva 90+'</t>
  </si>
  <si>
    <t>Ronaldinho (PK) 34', Messi 45+', Hulk 55', 68', Falcao 74' 89'</t>
  </si>
  <si>
    <t>Martinez 81'</t>
  </si>
  <si>
    <t>Cassano 2', 41', 88', van Persie 8', 59', Bergkamp 14'</t>
  </si>
  <si>
    <t>Carrick 23', McManaman 50', s/off 87', Moore, 61', Barnes 83'</t>
  </si>
  <si>
    <t>Cavani 18', 72', Deco 30', Rooney (PK) 61'</t>
  </si>
  <si>
    <t>Drogba 55', Lloris o/g 74', Cazorla 79'</t>
  </si>
  <si>
    <t>Ronaldinho (PK) 1', 80', Falcao 19', Balotelli 37', Jovetic 40'</t>
  </si>
  <si>
    <t>Kompany 1', K. Toure 22', Figo 24', Essien 81'</t>
  </si>
  <si>
    <t>Dawson 90+'</t>
  </si>
  <si>
    <t>Defoe 6', 9', 12', 16',27', 53', 76', 87', Higuain 31'</t>
  </si>
  <si>
    <t>Adams s/off 18', Moore 22', Neville 49'</t>
  </si>
  <si>
    <t>Chiellini 35'</t>
  </si>
  <si>
    <t>Ozil 23'</t>
  </si>
  <si>
    <t>Giroud 65'</t>
  </si>
  <si>
    <t>van der Vaart 1', Bale 63', Robinho 68'</t>
  </si>
  <si>
    <t>Bergkamp 16', 40, 78', Benzema 71'</t>
  </si>
  <si>
    <t>Koscielny 81'</t>
  </si>
  <si>
    <t>Podolski 42'</t>
  </si>
  <si>
    <t>Dembele 30', Giggs (PK) 81'</t>
  </si>
  <si>
    <t>Gallas 28', Keane s/off 66'</t>
  </si>
  <si>
    <t>Falcao 3', 24', Hulk 31', 45+', Jovetic 41', De Rossi 90+'</t>
  </si>
  <si>
    <t>Bale 12', van der Vaart 34'</t>
  </si>
  <si>
    <t>Drogba 19', Cazorla (PK) 52', Giroud 60'</t>
  </si>
  <si>
    <t>Khedira 6', K. Toure 54'</t>
  </si>
  <si>
    <t>Cassano 37', Bergkamp 57', 62', van Persie 80'</t>
  </si>
  <si>
    <t>Bergkamp 90+'</t>
  </si>
  <si>
    <t> Luis Figo</t>
  </si>
  <si>
    <t>Rio Ferdinand</t>
  </si>
  <si>
    <t>Gareth Bale</t>
  </si>
  <si>
    <t>Lionel Messi</t>
  </si>
  <si>
    <t>v Draconian FC</t>
  </si>
  <si>
    <t>v Shanghai</t>
  </si>
  <si>
    <t>Alexandre Pato</t>
  </si>
  <si>
    <t>Ronaldinho</t>
  </si>
  <si>
    <t>Cristiano Ronaldo</t>
  </si>
  <si>
    <t>Mamadou Sakho</t>
  </si>
  <si>
    <t>Ashley Cole</t>
  </si>
  <si>
    <t>Philip Lahm</t>
  </si>
  <si>
    <t>David De Gea</t>
  </si>
  <si>
    <t>Alex Song</t>
  </si>
  <si>
    <t>Wayne Rooney</t>
  </si>
  <si>
    <t>Dennis Bergkamp</t>
  </si>
  <si>
    <t>Radamel Falcao</t>
  </si>
  <si>
    <t>Robin van Persie</t>
  </si>
  <si>
    <t xml:space="preserve"> Shay Given</t>
  </si>
  <si>
    <t xml:space="preserve"> Antonio Cassano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</si>
</sst>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i/>
      <sz val="8"/>
      <color indexed="23"/>
      <name val="Calibri"/>
      <family val="2"/>
    </font>
    <font>
      <u val="single"/>
      <sz val="11"/>
      <color indexed="20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i/>
      <sz val="8"/>
      <color indexed="10"/>
      <name val="Calibri"/>
      <family val="2"/>
    </font>
    <font>
      <i/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u val="single"/>
      <sz val="11"/>
      <color theme="11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b/>
      <i/>
      <sz val="8"/>
      <color theme="5"/>
      <name val="Calibri"/>
      <family val="2"/>
    </font>
    <font>
      <i/>
      <sz val="8"/>
      <color theme="5"/>
      <name val="Calibri"/>
      <family val="2"/>
    </font>
    <font>
      <b/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31" fillId="34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36" borderId="12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33" borderId="0" xfId="0" applyFont="1" applyFill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31" fillId="34" borderId="0" xfId="0" applyFont="1" applyFill="1" applyAlignment="1">
      <alignment vertical="center"/>
    </xf>
    <xf numFmtId="0" fontId="49" fillId="0" borderId="0" xfId="0" applyFont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27" fillId="0" borderId="0" xfId="0" applyFont="1" applyFill="1" applyAlignment="1">
      <alignment horizontal="righ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Alignment="1">
      <alignment horizontal="right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0" xfId="0" applyFont="1" applyAlignment="1">
      <alignment horizontal="righ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34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27" fillId="36" borderId="0" xfId="0" applyFont="1" applyFill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7" fillId="37" borderId="0" xfId="0" applyFont="1" applyFill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4" fillId="37" borderId="0" xfId="0" applyFont="1" applyFill="1" applyAlignment="1">
      <alignment horizontal="center" vertical="center"/>
    </xf>
    <xf numFmtId="0" fontId="44" fillId="38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1" fillId="34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3" fillId="39" borderId="12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3" fillId="41" borderId="21" xfId="0" applyFont="1" applyFill="1" applyBorder="1" applyAlignment="1">
      <alignment horizontal="center"/>
    </xf>
    <xf numFmtId="0" fontId="3" fillId="41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27" fillId="43" borderId="23" xfId="0" applyFont="1" applyFill="1" applyBorder="1" applyAlignment="1">
      <alignment horizontal="center"/>
    </xf>
    <xf numFmtId="0" fontId="27" fillId="43" borderId="24" xfId="0" applyFont="1" applyFill="1" applyBorder="1" applyAlignment="1">
      <alignment horizontal="center"/>
    </xf>
    <xf numFmtId="0" fontId="27" fillId="43" borderId="25" xfId="0" applyFont="1" applyFill="1" applyBorder="1" applyAlignment="1">
      <alignment horizontal="center"/>
    </xf>
    <xf numFmtId="0" fontId="27" fillId="43" borderId="26" xfId="0" applyFont="1" applyFill="1" applyBorder="1" applyAlignment="1">
      <alignment horizontal="center"/>
    </xf>
    <xf numFmtId="0" fontId="27" fillId="43" borderId="0" xfId="0" applyFont="1" applyFill="1" applyBorder="1" applyAlignment="1">
      <alignment horizontal="center"/>
    </xf>
    <xf numFmtId="0" fontId="27" fillId="43" borderId="27" xfId="0" applyFont="1" applyFill="1" applyBorder="1" applyAlignment="1">
      <alignment horizontal="center"/>
    </xf>
    <xf numFmtId="0" fontId="27" fillId="43" borderId="28" xfId="0" applyFont="1" applyFill="1" applyBorder="1" applyAlignment="1">
      <alignment horizontal="center"/>
    </xf>
    <xf numFmtId="0" fontId="27" fillId="43" borderId="29" xfId="0" applyFont="1" applyFill="1" applyBorder="1" applyAlignment="1">
      <alignment horizontal="center"/>
    </xf>
    <xf numFmtId="0" fontId="27" fillId="43" borderId="30" xfId="0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31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44" fillId="4" borderId="19" xfId="0" applyFont="1" applyFill="1" applyBorder="1" applyAlignment="1">
      <alignment horizontal="center" vertical="center"/>
    </xf>
    <xf numFmtId="0" fontId="44" fillId="4" borderId="31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31" fillId="34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165" fontId="44" fillId="0" borderId="11" xfId="0" applyNumberFormat="1" applyFont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/>
    </xf>
    <xf numFmtId="0" fontId="51" fillId="4" borderId="12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8.png" /><Relationship Id="rId5" Type="http://schemas.openxmlformats.org/officeDocument/2006/relationships/image" Target="../media/image11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8.png" /><Relationship Id="rId3" Type="http://schemas.openxmlformats.org/officeDocument/2006/relationships/image" Target="../media/image11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5.png" /><Relationship Id="rId3" Type="http://schemas.openxmlformats.org/officeDocument/2006/relationships/image" Target="../media/image1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4.png" /><Relationship Id="rId3" Type="http://schemas.openxmlformats.org/officeDocument/2006/relationships/image" Target="../media/image13.png" /><Relationship Id="rId4" Type="http://schemas.openxmlformats.org/officeDocument/2006/relationships/image" Target="../media/image18.png" /><Relationship Id="rId5" Type="http://schemas.openxmlformats.org/officeDocument/2006/relationships/image" Target="../media/image15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28575</xdr:rowOff>
    </xdr:from>
    <xdr:to>
      <xdr:col>2</xdr:col>
      <xdr:colOff>180975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28575</xdr:rowOff>
    </xdr:from>
    <xdr:to>
      <xdr:col>2</xdr:col>
      <xdr:colOff>180975</xdr:colOff>
      <xdr:row>11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527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28575</xdr:rowOff>
    </xdr:from>
    <xdr:to>
      <xdr:col>2</xdr:col>
      <xdr:colOff>180975</xdr:colOff>
      <xdr:row>18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44862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47</xdr:row>
      <xdr:rowOff>28575</xdr:rowOff>
    </xdr:from>
    <xdr:to>
      <xdr:col>2</xdr:col>
      <xdr:colOff>180975</xdr:colOff>
      <xdr:row>47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16681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53</xdr:row>
      <xdr:rowOff>28575</xdr:rowOff>
    </xdr:from>
    <xdr:to>
      <xdr:col>2</xdr:col>
      <xdr:colOff>180975</xdr:colOff>
      <xdr:row>53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3154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58</xdr:row>
      <xdr:rowOff>28575</xdr:rowOff>
    </xdr:from>
    <xdr:to>
      <xdr:col>2</xdr:col>
      <xdr:colOff>180975</xdr:colOff>
      <xdr:row>58</xdr:row>
      <xdr:rowOff>209550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43922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63</xdr:row>
      <xdr:rowOff>28575</xdr:rowOff>
    </xdr:from>
    <xdr:to>
      <xdr:col>2</xdr:col>
      <xdr:colOff>180975</xdr:colOff>
      <xdr:row>63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56305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</xdr:row>
      <xdr:rowOff>28575</xdr:rowOff>
    </xdr:from>
    <xdr:to>
      <xdr:col>5</xdr:col>
      <xdr:colOff>1343025</xdr:colOff>
      <xdr:row>6</xdr:row>
      <xdr:rowOff>209550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144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15</xdr:row>
      <xdr:rowOff>28575</xdr:rowOff>
    </xdr:from>
    <xdr:to>
      <xdr:col>5</xdr:col>
      <xdr:colOff>1343025</xdr:colOff>
      <xdr:row>15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37433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21</xdr:row>
      <xdr:rowOff>28575</xdr:rowOff>
    </xdr:from>
    <xdr:to>
      <xdr:col>5</xdr:col>
      <xdr:colOff>1343025</xdr:colOff>
      <xdr:row>21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292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32</xdr:row>
      <xdr:rowOff>28575</xdr:rowOff>
    </xdr:from>
    <xdr:to>
      <xdr:col>5</xdr:col>
      <xdr:colOff>1343025</xdr:colOff>
      <xdr:row>32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9533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42</xdr:row>
      <xdr:rowOff>28575</xdr:rowOff>
    </xdr:from>
    <xdr:to>
      <xdr:col>5</xdr:col>
      <xdr:colOff>1343025</xdr:colOff>
      <xdr:row>42</xdr:row>
      <xdr:rowOff>209550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4298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69</xdr:row>
      <xdr:rowOff>28575</xdr:rowOff>
    </xdr:from>
    <xdr:to>
      <xdr:col>5</xdr:col>
      <xdr:colOff>1343025</xdr:colOff>
      <xdr:row>69</xdr:row>
      <xdr:rowOff>209550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164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37</xdr:row>
      <xdr:rowOff>28575</xdr:rowOff>
    </xdr:from>
    <xdr:to>
      <xdr:col>5</xdr:col>
      <xdr:colOff>1343025</xdr:colOff>
      <xdr:row>37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1916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</xdr:row>
      <xdr:rowOff>28575</xdr:rowOff>
    </xdr:from>
    <xdr:to>
      <xdr:col>2</xdr:col>
      <xdr:colOff>180975</xdr:colOff>
      <xdr:row>2</xdr:row>
      <xdr:rowOff>209550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5238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28575</xdr:rowOff>
    </xdr:from>
    <xdr:to>
      <xdr:col>2</xdr:col>
      <xdr:colOff>180975</xdr:colOff>
      <xdr:row>13</xdr:row>
      <xdr:rowOff>209550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2480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23</xdr:row>
      <xdr:rowOff>28575</xdr:rowOff>
    </xdr:from>
    <xdr:to>
      <xdr:col>2</xdr:col>
      <xdr:colOff>180975</xdr:colOff>
      <xdr:row>23</xdr:row>
      <xdr:rowOff>209550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57245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45</xdr:row>
      <xdr:rowOff>28575</xdr:rowOff>
    </xdr:from>
    <xdr:to>
      <xdr:col>2</xdr:col>
      <xdr:colOff>180975</xdr:colOff>
      <xdr:row>45</xdr:row>
      <xdr:rowOff>209550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1172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61</xdr:row>
      <xdr:rowOff>28575</xdr:rowOff>
    </xdr:from>
    <xdr:to>
      <xdr:col>2</xdr:col>
      <xdr:colOff>180975</xdr:colOff>
      <xdr:row>61</xdr:row>
      <xdr:rowOff>209550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5135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65</xdr:row>
      <xdr:rowOff>28575</xdr:rowOff>
    </xdr:from>
    <xdr:to>
      <xdr:col>2</xdr:col>
      <xdr:colOff>180975</xdr:colOff>
      <xdr:row>65</xdr:row>
      <xdr:rowOff>209550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6125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69</xdr:row>
      <xdr:rowOff>28575</xdr:rowOff>
    </xdr:from>
    <xdr:to>
      <xdr:col>2</xdr:col>
      <xdr:colOff>180975</xdr:colOff>
      <xdr:row>69</xdr:row>
      <xdr:rowOff>209550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71164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57</xdr:row>
      <xdr:rowOff>28575</xdr:rowOff>
    </xdr:from>
    <xdr:to>
      <xdr:col>5</xdr:col>
      <xdr:colOff>1343025</xdr:colOff>
      <xdr:row>57</xdr:row>
      <xdr:rowOff>209550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4144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51</xdr:row>
      <xdr:rowOff>28575</xdr:rowOff>
    </xdr:from>
    <xdr:to>
      <xdr:col>5</xdr:col>
      <xdr:colOff>1343025</xdr:colOff>
      <xdr:row>51</xdr:row>
      <xdr:rowOff>209550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2658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38</xdr:row>
      <xdr:rowOff>28575</xdr:rowOff>
    </xdr:from>
    <xdr:to>
      <xdr:col>5</xdr:col>
      <xdr:colOff>1343025</xdr:colOff>
      <xdr:row>38</xdr:row>
      <xdr:rowOff>209550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9439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30</xdr:row>
      <xdr:rowOff>28575</xdr:rowOff>
    </xdr:from>
    <xdr:to>
      <xdr:col>5</xdr:col>
      <xdr:colOff>1343025</xdr:colOff>
      <xdr:row>30</xdr:row>
      <xdr:rowOff>209550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74580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27</xdr:row>
      <xdr:rowOff>28575</xdr:rowOff>
    </xdr:from>
    <xdr:to>
      <xdr:col>5</xdr:col>
      <xdr:colOff>1343025</xdr:colOff>
      <xdr:row>27</xdr:row>
      <xdr:rowOff>209550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67151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5</xdr:row>
      <xdr:rowOff>28575</xdr:rowOff>
    </xdr:from>
    <xdr:to>
      <xdr:col>5</xdr:col>
      <xdr:colOff>1343025</xdr:colOff>
      <xdr:row>5</xdr:row>
      <xdr:rowOff>209550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266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18</xdr:row>
      <xdr:rowOff>28575</xdr:rowOff>
    </xdr:from>
    <xdr:to>
      <xdr:col>5</xdr:col>
      <xdr:colOff>1343025</xdr:colOff>
      <xdr:row>18</xdr:row>
      <xdr:rowOff>209550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4486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30</xdr:row>
      <xdr:rowOff>28575</xdr:rowOff>
    </xdr:from>
    <xdr:to>
      <xdr:col>2</xdr:col>
      <xdr:colOff>190500</xdr:colOff>
      <xdr:row>30</xdr:row>
      <xdr:rowOff>209550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7458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32</xdr:row>
      <xdr:rowOff>28575</xdr:rowOff>
    </xdr:from>
    <xdr:to>
      <xdr:col>2</xdr:col>
      <xdr:colOff>190500</xdr:colOff>
      <xdr:row>32</xdr:row>
      <xdr:rowOff>209550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79533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33</xdr:row>
      <xdr:rowOff>28575</xdr:rowOff>
    </xdr:from>
    <xdr:to>
      <xdr:col>2</xdr:col>
      <xdr:colOff>190500</xdr:colOff>
      <xdr:row>33</xdr:row>
      <xdr:rowOff>209550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82010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35</xdr:row>
      <xdr:rowOff>28575</xdr:rowOff>
    </xdr:from>
    <xdr:to>
      <xdr:col>2</xdr:col>
      <xdr:colOff>190500</xdr:colOff>
      <xdr:row>35</xdr:row>
      <xdr:rowOff>209550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8696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41</xdr:row>
      <xdr:rowOff>28575</xdr:rowOff>
    </xdr:from>
    <xdr:to>
      <xdr:col>2</xdr:col>
      <xdr:colOff>190500</xdr:colOff>
      <xdr:row>41</xdr:row>
      <xdr:rowOff>209550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01822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49</xdr:row>
      <xdr:rowOff>28575</xdr:rowOff>
    </xdr:from>
    <xdr:to>
      <xdr:col>2</xdr:col>
      <xdr:colOff>190500</xdr:colOff>
      <xdr:row>49</xdr:row>
      <xdr:rowOff>209550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21634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66</xdr:row>
      <xdr:rowOff>28575</xdr:rowOff>
    </xdr:from>
    <xdr:to>
      <xdr:col>2</xdr:col>
      <xdr:colOff>190500</xdr:colOff>
      <xdr:row>66</xdr:row>
      <xdr:rowOff>209550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63734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73</xdr:row>
      <xdr:rowOff>28575</xdr:rowOff>
    </xdr:from>
    <xdr:to>
      <xdr:col>5</xdr:col>
      <xdr:colOff>1352550</xdr:colOff>
      <xdr:row>73</xdr:row>
      <xdr:rowOff>209550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181070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59</xdr:row>
      <xdr:rowOff>28575</xdr:rowOff>
    </xdr:from>
    <xdr:to>
      <xdr:col>5</xdr:col>
      <xdr:colOff>1352550</xdr:colOff>
      <xdr:row>59</xdr:row>
      <xdr:rowOff>209550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146399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53</xdr:row>
      <xdr:rowOff>28575</xdr:rowOff>
    </xdr:from>
    <xdr:to>
      <xdr:col>5</xdr:col>
      <xdr:colOff>1352550</xdr:colOff>
      <xdr:row>53</xdr:row>
      <xdr:rowOff>209550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131540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45</xdr:row>
      <xdr:rowOff>28575</xdr:rowOff>
    </xdr:from>
    <xdr:to>
      <xdr:col>5</xdr:col>
      <xdr:colOff>1352550</xdr:colOff>
      <xdr:row>45</xdr:row>
      <xdr:rowOff>209550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111728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34</xdr:row>
      <xdr:rowOff>28575</xdr:rowOff>
    </xdr:from>
    <xdr:to>
      <xdr:col>5</xdr:col>
      <xdr:colOff>1352550</xdr:colOff>
      <xdr:row>34</xdr:row>
      <xdr:rowOff>209550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84486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31</xdr:row>
      <xdr:rowOff>28575</xdr:rowOff>
    </xdr:from>
    <xdr:to>
      <xdr:col>5</xdr:col>
      <xdr:colOff>1352550</xdr:colOff>
      <xdr:row>31</xdr:row>
      <xdr:rowOff>209550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77057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29</xdr:row>
      <xdr:rowOff>28575</xdr:rowOff>
    </xdr:from>
    <xdr:to>
      <xdr:col>5</xdr:col>
      <xdr:colOff>1352550</xdr:colOff>
      <xdr:row>29</xdr:row>
      <xdr:rowOff>209550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72104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</xdr:row>
      <xdr:rowOff>28575</xdr:rowOff>
    </xdr:from>
    <xdr:to>
      <xdr:col>2</xdr:col>
      <xdr:colOff>190500</xdr:colOff>
      <xdr:row>7</xdr:row>
      <xdr:rowOff>209550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17621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28575</xdr:rowOff>
    </xdr:from>
    <xdr:to>
      <xdr:col>2</xdr:col>
      <xdr:colOff>190500</xdr:colOff>
      <xdr:row>14</xdr:row>
      <xdr:rowOff>209550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34956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25</xdr:row>
      <xdr:rowOff>28575</xdr:rowOff>
    </xdr:from>
    <xdr:to>
      <xdr:col>2</xdr:col>
      <xdr:colOff>190500</xdr:colOff>
      <xdr:row>25</xdr:row>
      <xdr:rowOff>209550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62198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31</xdr:row>
      <xdr:rowOff>28575</xdr:rowOff>
    </xdr:from>
    <xdr:to>
      <xdr:col>2</xdr:col>
      <xdr:colOff>190500</xdr:colOff>
      <xdr:row>31</xdr:row>
      <xdr:rowOff>209550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77057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38</xdr:row>
      <xdr:rowOff>28575</xdr:rowOff>
    </xdr:from>
    <xdr:to>
      <xdr:col>2</xdr:col>
      <xdr:colOff>190500</xdr:colOff>
      <xdr:row>38</xdr:row>
      <xdr:rowOff>209550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94392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42</xdr:row>
      <xdr:rowOff>28575</xdr:rowOff>
    </xdr:from>
    <xdr:to>
      <xdr:col>2</xdr:col>
      <xdr:colOff>190500</xdr:colOff>
      <xdr:row>42</xdr:row>
      <xdr:rowOff>209550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104298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67</xdr:row>
      <xdr:rowOff>28575</xdr:rowOff>
    </xdr:from>
    <xdr:to>
      <xdr:col>2</xdr:col>
      <xdr:colOff>190500</xdr:colOff>
      <xdr:row>67</xdr:row>
      <xdr:rowOff>209550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166211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71</xdr:row>
      <xdr:rowOff>28575</xdr:rowOff>
    </xdr:from>
    <xdr:to>
      <xdr:col>5</xdr:col>
      <xdr:colOff>1352550</xdr:colOff>
      <xdr:row>71</xdr:row>
      <xdr:rowOff>209550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76117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62</xdr:row>
      <xdr:rowOff>28575</xdr:rowOff>
    </xdr:from>
    <xdr:to>
      <xdr:col>5</xdr:col>
      <xdr:colOff>1352550</xdr:colOff>
      <xdr:row>62</xdr:row>
      <xdr:rowOff>209550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53828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55</xdr:row>
      <xdr:rowOff>28575</xdr:rowOff>
    </xdr:from>
    <xdr:to>
      <xdr:col>5</xdr:col>
      <xdr:colOff>1352550</xdr:colOff>
      <xdr:row>55</xdr:row>
      <xdr:rowOff>209550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36493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49</xdr:row>
      <xdr:rowOff>28575</xdr:rowOff>
    </xdr:from>
    <xdr:to>
      <xdr:col>5</xdr:col>
      <xdr:colOff>1352550</xdr:colOff>
      <xdr:row>49</xdr:row>
      <xdr:rowOff>209550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21634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17</xdr:row>
      <xdr:rowOff>28575</xdr:rowOff>
    </xdr:from>
    <xdr:to>
      <xdr:col>5</xdr:col>
      <xdr:colOff>1352550</xdr:colOff>
      <xdr:row>17</xdr:row>
      <xdr:rowOff>209550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42386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11</xdr:row>
      <xdr:rowOff>28575</xdr:rowOff>
    </xdr:from>
    <xdr:to>
      <xdr:col>5</xdr:col>
      <xdr:colOff>1352550</xdr:colOff>
      <xdr:row>11</xdr:row>
      <xdr:rowOff>209550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27527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2</xdr:row>
      <xdr:rowOff>28575</xdr:rowOff>
    </xdr:from>
    <xdr:to>
      <xdr:col>5</xdr:col>
      <xdr:colOff>1352550</xdr:colOff>
      <xdr:row>2</xdr:row>
      <xdr:rowOff>209550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5238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28575</xdr:rowOff>
    </xdr:from>
    <xdr:to>
      <xdr:col>2</xdr:col>
      <xdr:colOff>180975</xdr:colOff>
      <xdr:row>5</xdr:row>
      <xdr:rowOff>209550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67100" y="12668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</xdr:row>
      <xdr:rowOff>28575</xdr:rowOff>
    </xdr:from>
    <xdr:to>
      <xdr:col>2</xdr:col>
      <xdr:colOff>180975</xdr:colOff>
      <xdr:row>15</xdr:row>
      <xdr:rowOff>209550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67100" y="37433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22</xdr:row>
      <xdr:rowOff>28575</xdr:rowOff>
    </xdr:from>
    <xdr:to>
      <xdr:col>2</xdr:col>
      <xdr:colOff>180975</xdr:colOff>
      <xdr:row>22</xdr:row>
      <xdr:rowOff>209550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67100" y="54768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29</xdr:row>
      <xdr:rowOff>28575</xdr:rowOff>
    </xdr:from>
    <xdr:to>
      <xdr:col>2</xdr:col>
      <xdr:colOff>180975</xdr:colOff>
      <xdr:row>29</xdr:row>
      <xdr:rowOff>209550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67100" y="72104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46</xdr:row>
      <xdr:rowOff>28575</xdr:rowOff>
    </xdr:from>
    <xdr:to>
      <xdr:col>2</xdr:col>
      <xdr:colOff>180975</xdr:colOff>
      <xdr:row>46</xdr:row>
      <xdr:rowOff>209550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67100" y="114204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50</xdr:row>
      <xdr:rowOff>28575</xdr:rowOff>
    </xdr:from>
    <xdr:to>
      <xdr:col>2</xdr:col>
      <xdr:colOff>180975</xdr:colOff>
      <xdr:row>50</xdr:row>
      <xdr:rowOff>209550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67100" y="124110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71</xdr:row>
      <xdr:rowOff>28575</xdr:rowOff>
    </xdr:from>
    <xdr:to>
      <xdr:col>2</xdr:col>
      <xdr:colOff>180975</xdr:colOff>
      <xdr:row>71</xdr:row>
      <xdr:rowOff>209550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67100" y="176117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65</xdr:row>
      <xdr:rowOff>28575</xdr:rowOff>
    </xdr:from>
    <xdr:to>
      <xdr:col>5</xdr:col>
      <xdr:colOff>1343025</xdr:colOff>
      <xdr:row>65</xdr:row>
      <xdr:rowOff>209550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161258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58</xdr:row>
      <xdr:rowOff>28575</xdr:rowOff>
    </xdr:from>
    <xdr:to>
      <xdr:col>5</xdr:col>
      <xdr:colOff>1343025</xdr:colOff>
      <xdr:row>58</xdr:row>
      <xdr:rowOff>209550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143922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54</xdr:row>
      <xdr:rowOff>28575</xdr:rowOff>
    </xdr:from>
    <xdr:to>
      <xdr:col>5</xdr:col>
      <xdr:colOff>1343025</xdr:colOff>
      <xdr:row>54</xdr:row>
      <xdr:rowOff>209550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134016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41</xdr:row>
      <xdr:rowOff>28575</xdr:rowOff>
    </xdr:from>
    <xdr:to>
      <xdr:col>5</xdr:col>
      <xdr:colOff>1343025</xdr:colOff>
      <xdr:row>41</xdr:row>
      <xdr:rowOff>209550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101822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25</xdr:row>
      <xdr:rowOff>28575</xdr:rowOff>
    </xdr:from>
    <xdr:to>
      <xdr:col>5</xdr:col>
      <xdr:colOff>1343025</xdr:colOff>
      <xdr:row>25</xdr:row>
      <xdr:rowOff>209550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62198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19</xdr:row>
      <xdr:rowOff>28575</xdr:rowOff>
    </xdr:from>
    <xdr:to>
      <xdr:col>5</xdr:col>
      <xdr:colOff>1343025</xdr:colOff>
      <xdr:row>19</xdr:row>
      <xdr:rowOff>209550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47339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10</xdr:row>
      <xdr:rowOff>28575</xdr:rowOff>
    </xdr:from>
    <xdr:to>
      <xdr:col>5</xdr:col>
      <xdr:colOff>1343025</xdr:colOff>
      <xdr:row>10</xdr:row>
      <xdr:rowOff>209550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25050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28575</xdr:rowOff>
    </xdr:from>
    <xdr:to>
      <xdr:col>2</xdr:col>
      <xdr:colOff>209550</xdr:colOff>
      <xdr:row>9</xdr:row>
      <xdr:rowOff>209550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2257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19</xdr:row>
      <xdr:rowOff>28575</xdr:rowOff>
    </xdr:from>
    <xdr:to>
      <xdr:col>2</xdr:col>
      <xdr:colOff>209550</xdr:colOff>
      <xdr:row>19</xdr:row>
      <xdr:rowOff>209550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4733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26</xdr:row>
      <xdr:rowOff>28575</xdr:rowOff>
    </xdr:from>
    <xdr:to>
      <xdr:col>2</xdr:col>
      <xdr:colOff>209550</xdr:colOff>
      <xdr:row>26</xdr:row>
      <xdr:rowOff>209550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467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34</xdr:row>
      <xdr:rowOff>28575</xdr:rowOff>
    </xdr:from>
    <xdr:to>
      <xdr:col>2</xdr:col>
      <xdr:colOff>209550</xdr:colOff>
      <xdr:row>34</xdr:row>
      <xdr:rowOff>209550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84486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37</xdr:row>
      <xdr:rowOff>28575</xdr:rowOff>
    </xdr:from>
    <xdr:to>
      <xdr:col>2</xdr:col>
      <xdr:colOff>209550</xdr:colOff>
      <xdr:row>37</xdr:row>
      <xdr:rowOff>209550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91916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57</xdr:row>
      <xdr:rowOff>28575</xdr:rowOff>
    </xdr:from>
    <xdr:to>
      <xdr:col>2</xdr:col>
      <xdr:colOff>209550</xdr:colOff>
      <xdr:row>57</xdr:row>
      <xdr:rowOff>209550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141446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62</xdr:row>
      <xdr:rowOff>28575</xdr:rowOff>
    </xdr:from>
    <xdr:to>
      <xdr:col>2</xdr:col>
      <xdr:colOff>209550</xdr:colOff>
      <xdr:row>62</xdr:row>
      <xdr:rowOff>209550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15382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70</xdr:row>
      <xdr:rowOff>28575</xdr:rowOff>
    </xdr:from>
    <xdr:to>
      <xdr:col>5</xdr:col>
      <xdr:colOff>1371600</xdr:colOff>
      <xdr:row>70</xdr:row>
      <xdr:rowOff>209550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1736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66</xdr:row>
      <xdr:rowOff>28575</xdr:rowOff>
    </xdr:from>
    <xdr:to>
      <xdr:col>5</xdr:col>
      <xdr:colOff>1371600</xdr:colOff>
      <xdr:row>66</xdr:row>
      <xdr:rowOff>209550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16373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50</xdr:row>
      <xdr:rowOff>28575</xdr:rowOff>
    </xdr:from>
    <xdr:to>
      <xdr:col>5</xdr:col>
      <xdr:colOff>1371600</xdr:colOff>
      <xdr:row>50</xdr:row>
      <xdr:rowOff>209550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12411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43</xdr:row>
      <xdr:rowOff>28575</xdr:rowOff>
    </xdr:from>
    <xdr:to>
      <xdr:col>5</xdr:col>
      <xdr:colOff>1371600</xdr:colOff>
      <xdr:row>43</xdr:row>
      <xdr:rowOff>209550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106775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23</xdr:row>
      <xdr:rowOff>28575</xdr:rowOff>
    </xdr:from>
    <xdr:to>
      <xdr:col>5</xdr:col>
      <xdr:colOff>1371600</xdr:colOff>
      <xdr:row>23</xdr:row>
      <xdr:rowOff>209550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57245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14</xdr:row>
      <xdr:rowOff>28575</xdr:rowOff>
    </xdr:from>
    <xdr:to>
      <xdr:col>5</xdr:col>
      <xdr:colOff>1371600</xdr:colOff>
      <xdr:row>14</xdr:row>
      <xdr:rowOff>209550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34956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1</xdr:row>
      <xdr:rowOff>28575</xdr:rowOff>
    </xdr:from>
    <xdr:to>
      <xdr:col>5</xdr:col>
      <xdr:colOff>1371600</xdr:colOff>
      <xdr:row>1</xdr:row>
      <xdr:rowOff>209550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2762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</xdr:row>
      <xdr:rowOff>28575</xdr:rowOff>
    </xdr:from>
    <xdr:to>
      <xdr:col>2</xdr:col>
      <xdr:colOff>171450</xdr:colOff>
      <xdr:row>3</xdr:row>
      <xdr:rowOff>209550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7715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28575</xdr:rowOff>
    </xdr:from>
    <xdr:to>
      <xdr:col>2</xdr:col>
      <xdr:colOff>171450</xdr:colOff>
      <xdr:row>10</xdr:row>
      <xdr:rowOff>209550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25050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21</xdr:row>
      <xdr:rowOff>28575</xdr:rowOff>
    </xdr:from>
    <xdr:to>
      <xdr:col>2</xdr:col>
      <xdr:colOff>171450</xdr:colOff>
      <xdr:row>21</xdr:row>
      <xdr:rowOff>209550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52292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51</xdr:row>
      <xdr:rowOff>28575</xdr:rowOff>
    </xdr:from>
    <xdr:to>
      <xdr:col>2</xdr:col>
      <xdr:colOff>171450</xdr:colOff>
      <xdr:row>51</xdr:row>
      <xdr:rowOff>209550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126587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55</xdr:row>
      <xdr:rowOff>28575</xdr:rowOff>
    </xdr:from>
    <xdr:to>
      <xdr:col>2</xdr:col>
      <xdr:colOff>171450</xdr:colOff>
      <xdr:row>55</xdr:row>
      <xdr:rowOff>209550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136493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59</xdr:row>
      <xdr:rowOff>28575</xdr:rowOff>
    </xdr:from>
    <xdr:to>
      <xdr:col>2</xdr:col>
      <xdr:colOff>171450</xdr:colOff>
      <xdr:row>59</xdr:row>
      <xdr:rowOff>209550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146399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70</xdr:row>
      <xdr:rowOff>28575</xdr:rowOff>
    </xdr:from>
    <xdr:to>
      <xdr:col>2</xdr:col>
      <xdr:colOff>171450</xdr:colOff>
      <xdr:row>70</xdr:row>
      <xdr:rowOff>209550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173640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63</xdr:row>
      <xdr:rowOff>28575</xdr:rowOff>
    </xdr:from>
    <xdr:to>
      <xdr:col>5</xdr:col>
      <xdr:colOff>1333500</xdr:colOff>
      <xdr:row>63</xdr:row>
      <xdr:rowOff>209550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48550" y="156305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46</xdr:row>
      <xdr:rowOff>28575</xdr:rowOff>
    </xdr:from>
    <xdr:to>
      <xdr:col>5</xdr:col>
      <xdr:colOff>1333500</xdr:colOff>
      <xdr:row>46</xdr:row>
      <xdr:rowOff>209550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48550" y="114204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39</xdr:row>
      <xdr:rowOff>28575</xdr:rowOff>
    </xdr:from>
    <xdr:to>
      <xdr:col>5</xdr:col>
      <xdr:colOff>1333500</xdr:colOff>
      <xdr:row>39</xdr:row>
      <xdr:rowOff>209550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48550" y="96869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33</xdr:row>
      <xdr:rowOff>28575</xdr:rowOff>
    </xdr:from>
    <xdr:to>
      <xdr:col>5</xdr:col>
      <xdr:colOff>1333500</xdr:colOff>
      <xdr:row>33</xdr:row>
      <xdr:rowOff>209550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48550" y="82010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26</xdr:row>
      <xdr:rowOff>28575</xdr:rowOff>
    </xdr:from>
    <xdr:to>
      <xdr:col>5</xdr:col>
      <xdr:colOff>1333500</xdr:colOff>
      <xdr:row>26</xdr:row>
      <xdr:rowOff>209550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48550" y="64674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13</xdr:row>
      <xdr:rowOff>28575</xdr:rowOff>
    </xdr:from>
    <xdr:to>
      <xdr:col>5</xdr:col>
      <xdr:colOff>1333500</xdr:colOff>
      <xdr:row>13</xdr:row>
      <xdr:rowOff>209550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48550" y="32480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7</xdr:row>
      <xdr:rowOff>28575</xdr:rowOff>
    </xdr:from>
    <xdr:to>
      <xdr:col>5</xdr:col>
      <xdr:colOff>1333500</xdr:colOff>
      <xdr:row>7</xdr:row>
      <xdr:rowOff>209550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48550" y="17621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190500</xdr:colOff>
      <xdr:row>6</xdr:row>
      <xdr:rowOff>209550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144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17</xdr:row>
      <xdr:rowOff>28575</xdr:rowOff>
    </xdr:from>
    <xdr:to>
      <xdr:col>2</xdr:col>
      <xdr:colOff>190500</xdr:colOff>
      <xdr:row>17</xdr:row>
      <xdr:rowOff>209550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42386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27</xdr:row>
      <xdr:rowOff>28575</xdr:rowOff>
    </xdr:from>
    <xdr:to>
      <xdr:col>2</xdr:col>
      <xdr:colOff>190500</xdr:colOff>
      <xdr:row>27</xdr:row>
      <xdr:rowOff>209550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67151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39</xdr:row>
      <xdr:rowOff>28575</xdr:rowOff>
    </xdr:from>
    <xdr:to>
      <xdr:col>2</xdr:col>
      <xdr:colOff>190500</xdr:colOff>
      <xdr:row>39</xdr:row>
      <xdr:rowOff>209550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96869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43</xdr:row>
      <xdr:rowOff>28575</xdr:rowOff>
    </xdr:from>
    <xdr:to>
      <xdr:col>2</xdr:col>
      <xdr:colOff>190500</xdr:colOff>
      <xdr:row>43</xdr:row>
      <xdr:rowOff>209550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06775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54</xdr:row>
      <xdr:rowOff>28575</xdr:rowOff>
    </xdr:from>
    <xdr:to>
      <xdr:col>2</xdr:col>
      <xdr:colOff>190500</xdr:colOff>
      <xdr:row>54</xdr:row>
      <xdr:rowOff>209550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34016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73</xdr:row>
      <xdr:rowOff>28575</xdr:rowOff>
    </xdr:from>
    <xdr:to>
      <xdr:col>2</xdr:col>
      <xdr:colOff>190500</xdr:colOff>
      <xdr:row>73</xdr:row>
      <xdr:rowOff>209550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81070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67</xdr:row>
      <xdr:rowOff>28575</xdr:rowOff>
    </xdr:from>
    <xdr:to>
      <xdr:col>5</xdr:col>
      <xdr:colOff>1352550</xdr:colOff>
      <xdr:row>67</xdr:row>
      <xdr:rowOff>209550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166211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61</xdr:row>
      <xdr:rowOff>28575</xdr:rowOff>
    </xdr:from>
    <xdr:to>
      <xdr:col>5</xdr:col>
      <xdr:colOff>1352550</xdr:colOff>
      <xdr:row>61</xdr:row>
      <xdr:rowOff>209550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151352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47</xdr:row>
      <xdr:rowOff>28575</xdr:rowOff>
    </xdr:from>
    <xdr:to>
      <xdr:col>5</xdr:col>
      <xdr:colOff>1352550</xdr:colOff>
      <xdr:row>47</xdr:row>
      <xdr:rowOff>209550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116681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35</xdr:row>
      <xdr:rowOff>28575</xdr:rowOff>
    </xdr:from>
    <xdr:to>
      <xdr:col>5</xdr:col>
      <xdr:colOff>1352550</xdr:colOff>
      <xdr:row>35</xdr:row>
      <xdr:rowOff>209550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86963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22</xdr:row>
      <xdr:rowOff>28575</xdr:rowOff>
    </xdr:from>
    <xdr:to>
      <xdr:col>5</xdr:col>
      <xdr:colOff>1352550</xdr:colOff>
      <xdr:row>22</xdr:row>
      <xdr:rowOff>209550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54768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9</xdr:row>
      <xdr:rowOff>28575</xdr:rowOff>
    </xdr:from>
    <xdr:to>
      <xdr:col>5</xdr:col>
      <xdr:colOff>1352550</xdr:colOff>
      <xdr:row>9</xdr:row>
      <xdr:rowOff>209550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22574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3</xdr:row>
      <xdr:rowOff>28575</xdr:rowOff>
    </xdr:from>
    <xdr:to>
      <xdr:col>5</xdr:col>
      <xdr:colOff>1352550</xdr:colOff>
      <xdr:row>3</xdr:row>
      <xdr:rowOff>209550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7715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28575</xdr:rowOff>
    </xdr:from>
    <xdr:to>
      <xdr:col>2</xdr:col>
      <xdr:colOff>257175</xdr:colOff>
      <xdr:row>0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28575</xdr:rowOff>
    </xdr:from>
    <xdr:to>
      <xdr:col>3</xdr:col>
      <xdr:colOff>257175</xdr:colOff>
      <xdr:row>0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28575</xdr:rowOff>
    </xdr:from>
    <xdr:to>
      <xdr:col>5</xdr:col>
      <xdr:colOff>247650</xdr:colOff>
      <xdr:row>0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28575</xdr:rowOff>
    </xdr:from>
    <xdr:to>
      <xdr:col>6</xdr:col>
      <xdr:colOff>257175</xdr:colOff>
      <xdr:row>0</xdr:row>
      <xdr:rowOff>171450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28575</xdr:rowOff>
    </xdr:from>
    <xdr:to>
      <xdr:col>7</xdr:col>
      <xdr:colOff>276225</xdr:colOff>
      <xdr:row>0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19050</xdr:rowOff>
    </xdr:from>
    <xdr:to>
      <xdr:col>4</xdr:col>
      <xdr:colOff>257175</xdr:colOff>
      <xdr:row>0</xdr:row>
      <xdr:rowOff>171450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81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28575</xdr:rowOff>
    </xdr:from>
    <xdr:to>
      <xdr:col>10</xdr:col>
      <xdr:colOff>257175</xdr:colOff>
      <xdr:row>0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19050</xdr:rowOff>
    </xdr:from>
    <xdr:to>
      <xdr:col>11</xdr:col>
      <xdr:colOff>257175</xdr:colOff>
      <xdr:row>0</xdr:row>
      <xdr:rowOff>171450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28575</xdr:rowOff>
    </xdr:from>
    <xdr:to>
      <xdr:col>12</xdr:col>
      <xdr:colOff>247650</xdr:colOff>
      <xdr:row>0</xdr:row>
      <xdr:rowOff>171450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28575</xdr:rowOff>
    </xdr:from>
    <xdr:to>
      <xdr:col>13</xdr:col>
      <xdr:colOff>257175</xdr:colOff>
      <xdr:row>0</xdr:row>
      <xdr:rowOff>171450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28575</xdr:rowOff>
    </xdr:from>
    <xdr:to>
      <xdr:col>14</xdr:col>
      <xdr:colOff>257175</xdr:colOff>
      <xdr:row>0</xdr:row>
      <xdr:rowOff>171450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67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0</xdr:row>
      <xdr:rowOff>28575</xdr:rowOff>
    </xdr:from>
    <xdr:to>
      <xdr:col>15</xdr:col>
      <xdr:colOff>257175</xdr:colOff>
      <xdr:row>0</xdr:row>
      <xdr:rowOff>171450</xdr:rowOff>
    </xdr:to>
    <xdr:pic>
      <xdr:nvPicPr>
        <xdr:cNvPr id="13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28575</xdr:rowOff>
    </xdr:from>
    <xdr:to>
      <xdr:col>16</xdr:col>
      <xdr:colOff>276225</xdr:colOff>
      <xdr:row>0</xdr:row>
      <xdr:rowOff>171450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2</xdr:col>
      <xdr:colOff>247650</xdr:colOff>
      <xdr:row>0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28575</xdr:rowOff>
    </xdr:from>
    <xdr:to>
      <xdr:col>3</xdr:col>
      <xdr:colOff>257175</xdr:colOff>
      <xdr:row>0</xdr:row>
      <xdr:rowOff>171450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28575</xdr:rowOff>
    </xdr:from>
    <xdr:to>
      <xdr:col>4</xdr:col>
      <xdr:colOff>276225</xdr:colOff>
      <xdr:row>0</xdr:row>
      <xdr:rowOff>171450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28575</xdr:rowOff>
    </xdr:from>
    <xdr:to>
      <xdr:col>5</xdr:col>
      <xdr:colOff>257175</xdr:colOff>
      <xdr:row>0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28575</xdr:rowOff>
    </xdr:from>
    <xdr:to>
      <xdr:col>7</xdr:col>
      <xdr:colOff>247650</xdr:colOff>
      <xdr:row>0</xdr:row>
      <xdr:rowOff>171450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19050</xdr:rowOff>
    </xdr:from>
    <xdr:to>
      <xdr:col>6</xdr:col>
      <xdr:colOff>257175</xdr:colOff>
      <xdr:row>0</xdr:row>
      <xdr:rowOff>171450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81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28575</xdr:rowOff>
    </xdr:from>
    <xdr:to>
      <xdr:col>10</xdr:col>
      <xdr:colOff>247650</xdr:colOff>
      <xdr:row>0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28575</xdr:rowOff>
    </xdr:from>
    <xdr:to>
      <xdr:col>11</xdr:col>
      <xdr:colOff>276225</xdr:colOff>
      <xdr:row>0</xdr:row>
      <xdr:rowOff>171450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28575</xdr:rowOff>
    </xdr:from>
    <xdr:to>
      <xdr:col>12</xdr:col>
      <xdr:colOff>257175</xdr:colOff>
      <xdr:row>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19050</xdr:rowOff>
    </xdr:from>
    <xdr:to>
      <xdr:col>13</xdr:col>
      <xdr:colOff>257175</xdr:colOff>
      <xdr:row>0</xdr:row>
      <xdr:rowOff>171450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0</xdr:row>
      <xdr:rowOff>28575</xdr:rowOff>
    </xdr:from>
    <xdr:to>
      <xdr:col>14</xdr:col>
      <xdr:colOff>247650</xdr:colOff>
      <xdr:row>0</xdr:row>
      <xdr:rowOff>171450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28575</xdr:rowOff>
    </xdr:from>
    <xdr:to>
      <xdr:col>15</xdr:col>
      <xdr:colOff>257175</xdr:colOff>
      <xdr:row>0</xdr:row>
      <xdr:rowOff>171450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28575</xdr:rowOff>
    </xdr:from>
    <xdr:to>
      <xdr:col>16</xdr:col>
      <xdr:colOff>257175</xdr:colOff>
      <xdr:row>0</xdr:row>
      <xdr:rowOff>171450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29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0</xdr:rowOff>
    </xdr:from>
    <xdr:to>
      <xdr:col>2</xdr:col>
      <xdr:colOff>704850</xdr:colOff>
      <xdr:row>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335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704850</xdr:colOff>
      <xdr:row>9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9812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704850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704850</xdr:colOff>
      <xdr:row>2</xdr:row>
      <xdr:rowOff>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2476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695325</xdr:colOff>
      <xdr:row>7</xdr:row>
      <xdr:rowOff>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485900"/>
          <a:ext cx="695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704850</xdr:colOff>
      <xdr:row>6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12382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704850</xdr:colOff>
      <xdr:row>5</xdr:row>
      <xdr:rowOff>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9906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704850</xdr:colOff>
      <xdr:row>3</xdr:row>
      <xdr:rowOff>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4953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704850</xdr:colOff>
      <xdr:row>4</xdr:row>
      <xdr:rowOff>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7429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704850</xdr:colOff>
      <xdr:row>11</xdr:row>
      <xdr:rowOff>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24765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704850</xdr:colOff>
      <xdr:row>6</xdr:row>
      <xdr:rowOff>0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2382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704850</xdr:colOff>
      <xdr:row>2</xdr:row>
      <xdr:rowOff>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476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704850</xdr:colOff>
      <xdr:row>5</xdr:row>
      <xdr:rowOff>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9906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704850</xdr:colOff>
      <xdr:row>4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7429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704850</xdr:colOff>
      <xdr:row>6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2382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704850</xdr:colOff>
      <xdr:row>4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72475" y="7429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704850</xdr:colOff>
      <xdr:row>12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43725" y="27241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704850</xdr:colOff>
      <xdr:row>10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288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704850</xdr:colOff>
      <xdr:row>10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22288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704850</xdr:colOff>
      <xdr:row>10</xdr:row>
      <xdr:rowOff>0</xdr:rowOff>
    </xdr:to>
    <xdr:pic>
      <xdr:nvPicPr>
        <xdr:cNvPr id="2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2288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704850</xdr:colOff>
      <xdr:row>10</xdr:row>
      <xdr:rowOff>0</xdr:rowOff>
    </xdr:to>
    <xdr:pic>
      <xdr:nvPicPr>
        <xdr:cNvPr id="21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86850" y="22288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704850</xdr:colOff>
      <xdr:row>8</xdr:row>
      <xdr:rowOff>0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17335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704850</xdr:colOff>
      <xdr:row>3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953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704850</xdr:colOff>
      <xdr:row>7</xdr:row>
      <xdr:rowOff>0</xdr:rowOff>
    </xdr:to>
    <xdr:pic>
      <xdr:nvPicPr>
        <xdr:cNvPr id="2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58575" y="14859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704850</xdr:colOff>
      <xdr:row>6</xdr:row>
      <xdr:rowOff>0</xdr:rowOff>
    </xdr:to>
    <xdr:pic>
      <xdr:nvPicPr>
        <xdr:cNvPr id="25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58575" y="12382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704850</xdr:colOff>
      <xdr:row>2</xdr:row>
      <xdr:rowOff>0</xdr:rowOff>
    </xdr:to>
    <xdr:pic>
      <xdr:nvPicPr>
        <xdr:cNvPr id="2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58575" y="2476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704850</xdr:colOff>
      <xdr:row>4</xdr:row>
      <xdr:rowOff>0</xdr:rowOff>
    </xdr:to>
    <xdr:pic>
      <xdr:nvPicPr>
        <xdr:cNvPr id="27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58575" y="7429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704850</xdr:colOff>
      <xdr:row>5</xdr:row>
      <xdr:rowOff>0</xdr:rowOff>
    </xdr:to>
    <xdr:pic>
      <xdr:nvPicPr>
        <xdr:cNvPr id="28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58575" y="99060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19050</xdr:rowOff>
    </xdr:from>
    <xdr:to>
      <xdr:col>11</xdr:col>
      <xdr:colOff>142875</xdr:colOff>
      <xdr:row>16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"/>
          <a:ext cx="7620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14</xdr:row>
      <xdr:rowOff>19050</xdr:rowOff>
    </xdr:from>
    <xdr:to>
      <xdr:col>18</xdr:col>
      <xdr:colOff>390525</xdr:colOff>
      <xdr:row>16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4019550"/>
          <a:ext cx="3810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19050</xdr:rowOff>
    </xdr:from>
    <xdr:to>
      <xdr:col>11</xdr:col>
      <xdr:colOff>142875</xdr:colOff>
      <xdr:row>16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"/>
          <a:ext cx="7620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14</xdr:row>
      <xdr:rowOff>19050</xdr:rowOff>
    </xdr:from>
    <xdr:to>
      <xdr:col>18</xdr:col>
      <xdr:colOff>390525</xdr:colOff>
      <xdr:row>16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4019550"/>
          <a:ext cx="3810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28575</xdr:rowOff>
    </xdr:from>
    <xdr:to>
      <xdr:col>2</xdr:col>
      <xdr:colOff>276225</xdr:colOff>
      <xdr:row>0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28575</xdr:rowOff>
    </xdr:from>
    <xdr:to>
      <xdr:col>3</xdr:col>
      <xdr:colOff>257175</xdr:colOff>
      <xdr:row>0</xdr:row>
      <xdr:rowOff>171450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6</xdr:col>
      <xdr:colOff>247650</xdr:colOff>
      <xdr:row>0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28575</xdr:rowOff>
    </xdr:from>
    <xdr:to>
      <xdr:col>7</xdr:col>
      <xdr:colOff>247650</xdr:colOff>
      <xdr:row>0</xdr:row>
      <xdr:rowOff>171450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19050</xdr:rowOff>
    </xdr:from>
    <xdr:to>
      <xdr:col>5</xdr:col>
      <xdr:colOff>257175</xdr:colOff>
      <xdr:row>0</xdr:row>
      <xdr:rowOff>171450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81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28575</xdr:rowOff>
    </xdr:from>
    <xdr:to>
      <xdr:col>10</xdr:col>
      <xdr:colOff>276225</xdr:colOff>
      <xdr:row>0</xdr:row>
      <xdr:rowOff>171450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</xdr:rowOff>
    </xdr:from>
    <xdr:to>
      <xdr:col>11</xdr:col>
      <xdr:colOff>257175</xdr:colOff>
      <xdr:row>0</xdr:row>
      <xdr:rowOff>171450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28575</xdr:rowOff>
    </xdr:from>
    <xdr:to>
      <xdr:col>12</xdr:col>
      <xdr:colOff>257175</xdr:colOff>
      <xdr:row>0</xdr:row>
      <xdr:rowOff>171450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28575</xdr:rowOff>
    </xdr:from>
    <xdr:to>
      <xdr:col>13</xdr:col>
      <xdr:colOff>257175</xdr:colOff>
      <xdr:row>0</xdr:row>
      <xdr:rowOff>171450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86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0</xdr:row>
      <xdr:rowOff>19050</xdr:rowOff>
    </xdr:from>
    <xdr:to>
      <xdr:col>14</xdr:col>
      <xdr:colOff>257175</xdr:colOff>
      <xdr:row>0</xdr:row>
      <xdr:rowOff>171450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0</xdr:row>
      <xdr:rowOff>28575</xdr:rowOff>
    </xdr:from>
    <xdr:to>
      <xdr:col>15</xdr:col>
      <xdr:colOff>247650</xdr:colOff>
      <xdr:row>0</xdr:row>
      <xdr:rowOff>171450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67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28575</xdr:rowOff>
    </xdr:from>
    <xdr:to>
      <xdr:col>16</xdr:col>
      <xdr:colOff>247650</xdr:colOff>
      <xdr:row>0</xdr:row>
      <xdr:rowOff>171450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28575</xdr:rowOff>
    </xdr:from>
    <xdr:to>
      <xdr:col>2</xdr:col>
      <xdr:colOff>257175</xdr:colOff>
      <xdr:row>0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28575</xdr:rowOff>
    </xdr:from>
    <xdr:to>
      <xdr:col>4</xdr:col>
      <xdr:colOff>247650</xdr:colOff>
      <xdr:row>0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28575</xdr:rowOff>
    </xdr:from>
    <xdr:to>
      <xdr:col>5</xdr:col>
      <xdr:colOff>257175</xdr:colOff>
      <xdr:row>0</xdr:row>
      <xdr:rowOff>171450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28575</xdr:rowOff>
    </xdr:from>
    <xdr:to>
      <xdr:col>6</xdr:col>
      <xdr:colOff>276225</xdr:colOff>
      <xdr:row>0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28575</xdr:rowOff>
    </xdr:from>
    <xdr:to>
      <xdr:col>7</xdr:col>
      <xdr:colOff>257175</xdr:colOff>
      <xdr:row>0</xdr:row>
      <xdr:rowOff>171450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19050</xdr:rowOff>
    </xdr:from>
    <xdr:to>
      <xdr:col>3</xdr:col>
      <xdr:colOff>257175</xdr:colOff>
      <xdr:row>0</xdr:row>
      <xdr:rowOff>171450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81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28575</xdr:rowOff>
    </xdr:from>
    <xdr:to>
      <xdr:col>10</xdr:col>
      <xdr:colOff>257175</xdr:colOff>
      <xdr:row>0</xdr:row>
      <xdr:rowOff>171450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28575</xdr:rowOff>
    </xdr:from>
    <xdr:to>
      <xdr:col>11</xdr:col>
      <xdr:colOff>257175</xdr:colOff>
      <xdr:row>0</xdr:row>
      <xdr:rowOff>171450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24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28575</xdr:rowOff>
    </xdr:from>
    <xdr:to>
      <xdr:col>12</xdr:col>
      <xdr:colOff>247650</xdr:colOff>
      <xdr:row>0</xdr:row>
      <xdr:rowOff>171450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28575</xdr:rowOff>
    </xdr:from>
    <xdr:to>
      <xdr:col>13</xdr:col>
      <xdr:colOff>276225</xdr:colOff>
      <xdr:row>0</xdr:row>
      <xdr:rowOff>171450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0</xdr:row>
      <xdr:rowOff>28575</xdr:rowOff>
    </xdr:from>
    <xdr:to>
      <xdr:col>14</xdr:col>
      <xdr:colOff>257175</xdr:colOff>
      <xdr:row>0</xdr:row>
      <xdr:rowOff>171450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19050</xdr:rowOff>
    </xdr:from>
    <xdr:to>
      <xdr:col>15</xdr:col>
      <xdr:colOff>257175</xdr:colOff>
      <xdr:row>0</xdr:row>
      <xdr:rowOff>171450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28575</xdr:rowOff>
    </xdr:from>
    <xdr:to>
      <xdr:col>16</xdr:col>
      <xdr:colOff>257175</xdr:colOff>
      <xdr:row>0</xdr:row>
      <xdr:rowOff>171450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48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19050</xdr:rowOff>
    </xdr:from>
    <xdr:to>
      <xdr:col>2</xdr:col>
      <xdr:colOff>257175</xdr:colOff>
      <xdr:row>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28575</xdr:rowOff>
    </xdr:from>
    <xdr:to>
      <xdr:col>3</xdr:col>
      <xdr:colOff>247650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28575</xdr:rowOff>
    </xdr:from>
    <xdr:to>
      <xdr:col>5</xdr:col>
      <xdr:colOff>257175</xdr:colOff>
      <xdr:row>0</xdr:row>
      <xdr:rowOff>171450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28575</xdr:rowOff>
    </xdr:from>
    <xdr:to>
      <xdr:col>6</xdr:col>
      <xdr:colOff>247650</xdr:colOff>
      <xdr:row>0</xdr:row>
      <xdr:rowOff>171450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28575</xdr:rowOff>
    </xdr:from>
    <xdr:to>
      <xdr:col>7</xdr:col>
      <xdr:colOff>276225</xdr:colOff>
      <xdr:row>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19050</xdr:rowOff>
    </xdr:from>
    <xdr:to>
      <xdr:col>10</xdr:col>
      <xdr:colOff>257175</xdr:colOff>
      <xdr:row>0</xdr:row>
      <xdr:rowOff>171450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</xdr:rowOff>
    </xdr:from>
    <xdr:to>
      <xdr:col>11</xdr:col>
      <xdr:colOff>247650</xdr:colOff>
      <xdr:row>0</xdr:row>
      <xdr:rowOff>171450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28575</xdr:rowOff>
    </xdr:from>
    <xdr:to>
      <xdr:col>12</xdr:col>
      <xdr:colOff>257175</xdr:colOff>
      <xdr:row>0</xdr:row>
      <xdr:rowOff>171450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28575</xdr:rowOff>
    </xdr:from>
    <xdr:to>
      <xdr:col>13</xdr:col>
      <xdr:colOff>257175</xdr:colOff>
      <xdr:row>0</xdr:row>
      <xdr:rowOff>171450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14</xdr:col>
      <xdr:colOff>247650</xdr:colOff>
      <xdr:row>0</xdr:row>
      <xdr:rowOff>171450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86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0</xdr:row>
      <xdr:rowOff>28575</xdr:rowOff>
    </xdr:from>
    <xdr:to>
      <xdr:col>15</xdr:col>
      <xdr:colOff>276225</xdr:colOff>
      <xdr:row>0</xdr:row>
      <xdr:rowOff>171450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48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28575</xdr:rowOff>
    </xdr:from>
    <xdr:to>
      <xdr:col>16</xdr:col>
      <xdr:colOff>257175</xdr:colOff>
      <xdr:row>0</xdr:row>
      <xdr:rowOff>171450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28575</xdr:rowOff>
    </xdr:from>
    <xdr:to>
      <xdr:col>2</xdr:col>
      <xdr:colOff>247650</xdr:colOff>
      <xdr:row>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28575</xdr:rowOff>
    </xdr:from>
    <xdr:to>
      <xdr:col>3</xdr:col>
      <xdr:colOff>247650</xdr:colOff>
      <xdr:row>0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28575</xdr:rowOff>
    </xdr:from>
    <xdr:to>
      <xdr:col>5</xdr:col>
      <xdr:colOff>276225</xdr:colOff>
      <xdr:row>0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6</xdr:col>
      <xdr:colOff>257175</xdr:colOff>
      <xdr:row>0</xdr:row>
      <xdr:rowOff>171450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19050</xdr:rowOff>
    </xdr:from>
    <xdr:to>
      <xdr:col>7</xdr:col>
      <xdr:colOff>257175</xdr:colOff>
      <xdr:row>0</xdr:row>
      <xdr:rowOff>171450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81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28575</xdr:rowOff>
    </xdr:from>
    <xdr:to>
      <xdr:col>10</xdr:col>
      <xdr:colOff>247650</xdr:colOff>
      <xdr:row>0</xdr:row>
      <xdr:rowOff>171450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28575</xdr:rowOff>
    </xdr:from>
    <xdr:to>
      <xdr:col>11</xdr:col>
      <xdr:colOff>257175</xdr:colOff>
      <xdr:row>0</xdr:row>
      <xdr:rowOff>171450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28575</xdr:rowOff>
    </xdr:from>
    <xdr:to>
      <xdr:col>12</xdr:col>
      <xdr:colOff>257175</xdr:colOff>
      <xdr:row>0</xdr:row>
      <xdr:rowOff>171450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05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28575</xdr:rowOff>
    </xdr:from>
    <xdr:to>
      <xdr:col>13</xdr:col>
      <xdr:colOff>247650</xdr:colOff>
      <xdr:row>0</xdr:row>
      <xdr:rowOff>171450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28575</xdr:rowOff>
    </xdr:from>
    <xdr:to>
      <xdr:col>14</xdr:col>
      <xdr:colOff>276225</xdr:colOff>
      <xdr:row>0</xdr:row>
      <xdr:rowOff>171450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67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28575</xdr:rowOff>
    </xdr:from>
    <xdr:to>
      <xdr:col>15</xdr:col>
      <xdr:colOff>257175</xdr:colOff>
      <xdr:row>0</xdr:row>
      <xdr:rowOff>171450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19050</xdr:rowOff>
    </xdr:from>
    <xdr:to>
      <xdr:col>16</xdr:col>
      <xdr:colOff>257175</xdr:colOff>
      <xdr:row>0</xdr:row>
      <xdr:rowOff>171450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28575</xdr:rowOff>
    </xdr:from>
    <xdr:to>
      <xdr:col>2</xdr:col>
      <xdr:colOff>247650</xdr:colOff>
      <xdr:row>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28575</xdr:rowOff>
    </xdr:from>
    <xdr:to>
      <xdr:col>3</xdr:col>
      <xdr:colOff>247650</xdr:colOff>
      <xdr:row>0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28575</xdr:rowOff>
    </xdr:from>
    <xdr:to>
      <xdr:col>5</xdr:col>
      <xdr:colOff>276225</xdr:colOff>
      <xdr:row>0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6</xdr:col>
      <xdr:colOff>257175</xdr:colOff>
      <xdr:row>0</xdr:row>
      <xdr:rowOff>171450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28575</xdr:rowOff>
    </xdr:from>
    <xdr:to>
      <xdr:col>7</xdr:col>
      <xdr:colOff>257175</xdr:colOff>
      <xdr:row>0</xdr:row>
      <xdr:rowOff>171450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81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28575</xdr:rowOff>
    </xdr:from>
    <xdr:to>
      <xdr:col>10</xdr:col>
      <xdr:colOff>257175</xdr:colOff>
      <xdr:row>0</xdr:row>
      <xdr:rowOff>171450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28575</xdr:rowOff>
    </xdr:from>
    <xdr:to>
      <xdr:col>11</xdr:col>
      <xdr:colOff>247650</xdr:colOff>
      <xdr:row>0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28575</xdr:rowOff>
    </xdr:from>
    <xdr:to>
      <xdr:col>12</xdr:col>
      <xdr:colOff>276225</xdr:colOff>
      <xdr:row>0</xdr:row>
      <xdr:rowOff>171450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2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28575</xdr:rowOff>
    </xdr:from>
    <xdr:to>
      <xdr:col>13</xdr:col>
      <xdr:colOff>257175</xdr:colOff>
      <xdr:row>0</xdr:row>
      <xdr:rowOff>171450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14</xdr:col>
      <xdr:colOff>257175</xdr:colOff>
      <xdr:row>0</xdr:row>
      <xdr:rowOff>171450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28575</xdr:rowOff>
    </xdr:from>
    <xdr:to>
      <xdr:col>15</xdr:col>
      <xdr:colOff>247650</xdr:colOff>
      <xdr:row>0</xdr:row>
      <xdr:rowOff>171450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28575</xdr:rowOff>
    </xdr:from>
    <xdr:to>
      <xdr:col>16</xdr:col>
      <xdr:colOff>257175</xdr:colOff>
      <xdr:row>0</xdr:row>
      <xdr:rowOff>171450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2</xdr:col>
      <xdr:colOff>257175</xdr:colOff>
      <xdr:row>0</xdr:row>
      <xdr:rowOff>171450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28575</xdr:rowOff>
    </xdr:from>
    <xdr:to>
      <xdr:col>3</xdr:col>
      <xdr:colOff>257175</xdr:colOff>
      <xdr:row>0</xdr:row>
      <xdr:rowOff>171450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28575</xdr:rowOff>
    </xdr:from>
    <xdr:to>
      <xdr:col>4</xdr:col>
      <xdr:colOff>257175</xdr:colOff>
      <xdr:row>0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6</xdr:col>
      <xdr:colOff>247650</xdr:colOff>
      <xdr:row>0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28575</xdr:rowOff>
    </xdr:from>
    <xdr:to>
      <xdr:col>7</xdr:col>
      <xdr:colOff>247650</xdr:colOff>
      <xdr:row>0</xdr:row>
      <xdr:rowOff>171450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19050</xdr:rowOff>
    </xdr:from>
    <xdr:to>
      <xdr:col>5</xdr:col>
      <xdr:colOff>257175</xdr:colOff>
      <xdr:row>0</xdr:row>
      <xdr:rowOff>171450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28575</xdr:rowOff>
    </xdr:from>
    <xdr:to>
      <xdr:col>8</xdr:col>
      <xdr:colOff>257175</xdr:colOff>
      <xdr:row>0</xdr:row>
      <xdr:rowOff>171450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81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28575</xdr:rowOff>
    </xdr:from>
    <xdr:to>
      <xdr:col>10</xdr:col>
      <xdr:colOff>257175</xdr:colOff>
      <xdr:row>0</xdr:row>
      <xdr:rowOff>171450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</xdr:rowOff>
    </xdr:from>
    <xdr:to>
      <xdr:col>11</xdr:col>
      <xdr:colOff>257175</xdr:colOff>
      <xdr:row>0</xdr:row>
      <xdr:rowOff>171450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0</xdr:row>
      <xdr:rowOff>19050</xdr:rowOff>
    </xdr:from>
    <xdr:to>
      <xdr:col>12</xdr:col>
      <xdr:colOff>257175</xdr:colOff>
      <xdr:row>0</xdr:row>
      <xdr:rowOff>171450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0" y="19050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28575</xdr:rowOff>
    </xdr:from>
    <xdr:to>
      <xdr:col>13</xdr:col>
      <xdr:colOff>247650</xdr:colOff>
      <xdr:row>0</xdr:row>
      <xdr:rowOff>171450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85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0</xdr:row>
      <xdr:rowOff>28575</xdr:rowOff>
    </xdr:from>
    <xdr:to>
      <xdr:col>14</xdr:col>
      <xdr:colOff>257175</xdr:colOff>
      <xdr:row>0</xdr:row>
      <xdr:rowOff>171450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285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0</xdr:row>
      <xdr:rowOff>28575</xdr:rowOff>
    </xdr:from>
    <xdr:to>
      <xdr:col>15</xdr:col>
      <xdr:colOff>257175</xdr:colOff>
      <xdr:row>0</xdr:row>
      <xdr:rowOff>171450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48475" y="28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28575</xdr:rowOff>
    </xdr:from>
    <xdr:to>
      <xdr:col>16</xdr:col>
      <xdr:colOff>247650</xdr:colOff>
      <xdr:row>0</xdr:row>
      <xdr:rowOff>171450</xdr:rowOff>
    </xdr:to>
    <xdr:pic>
      <xdr:nvPicPr>
        <xdr:cNvPr id="14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48525" y="28575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" sqref="D1:E1"/>
    </sheetView>
  </sheetViews>
  <sheetFormatPr defaultColWidth="9.140625" defaultRowHeight="19.5" customHeight="1"/>
  <cols>
    <col min="1" max="1" width="15.7109375" style="57" customWidth="1"/>
    <col min="2" max="2" width="35.7109375" style="1" customWidth="1"/>
    <col min="3" max="3" width="20.7109375" style="50" customWidth="1"/>
    <col min="4" max="5" width="10.7109375" style="14" customWidth="1"/>
    <col min="6" max="6" width="20.7109375" style="34" customWidth="1"/>
    <col min="7" max="7" width="35.7109375" style="3" customWidth="1"/>
    <col min="8" max="8" width="15.7109375" style="43" customWidth="1"/>
    <col min="9" max="12" width="9.140625" style="13" customWidth="1"/>
    <col min="13" max="13" width="20.7109375" style="34" customWidth="1"/>
    <col min="14" max="14" width="10.7109375" style="34" customWidth="1"/>
    <col min="15" max="15" width="9.140625" style="13" customWidth="1"/>
    <col min="16" max="16" width="20.7109375" style="34" customWidth="1"/>
    <col min="17" max="17" width="10.7109375" style="34" customWidth="1"/>
    <col min="18" max="18" width="9.140625" style="13" customWidth="1"/>
    <col min="19" max="19" width="20.7109375" style="34" customWidth="1"/>
    <col min="20" max="20" width="10.7109375" style="34" customWidth="1"/>
    <col min="21" max="22" width="9.140625" style="13" customWidth="1"/>
    <col min="23" max="16384" width="9.140625" style="2" customWidth="1"/>
  </cols>
  <sheetData>
    <row r="1" spans="1:22" s="5" customFormat="1" ht="19.5" customHeight="1">
      <c r="A1" s="48" t="s">
        <v>6</v>
      </c>
      <c r="B1" s="49" t="s">
        <v>7</v>
      </c>
      <c r="C1" s="54"/>
      <c r="D1" s="120" t="s">
        <v>8</v>
      </c>
      <c r="E1" s="120"/>
      <c r="F1" s="54"/>
      <c r="G1" s="4" t="s">
        <v>7</v>
      </c>
      <c r="H1" s="42" t="s">
        <v>6</v>
      </c>
      <c r="I1" s="121" t="s">
        <v>9</v>
      </c>
      <c r="J1" s="121"/>
      <c r="K1" s="122" t="s">
        <v>10</v>
      </c>
      <c r="L1" s="122"/>
      <c r="M1" s="114" t="s">
        <v>12</v>
      </c>
      <c r="N1" s="115"/>
      <c r="O1" s="116"/>
      <c r="P1" s="117" t="s">
        <v>13</v>
      </c>
      <c r="Q1" s="118"/>
      <c r="R1" s="119"/>
      <c r="S1" s="113" t="s">
        <v>11</v>
      </c>
      <c r="T1" s="113"/>
      <c r="U1" s="113"/>
      <c r="V1" s="113"/>
    </row>
    <row r="2" spans="1:22" ht="19.5" customHeight="1">
      <c r="A2" s="57" t="s">
        <v>277</v>
      </c>
      <c r="B2" s="69" t="s">
        <v>278</v>
      </c>
      <c r="C2" s="88" t="s">
        <v>0</v>
      </c>
      <c r="D2" s="37">
        <v>6</v>
      </c>
      <c r="E2" s="37">
        <v>1</v>
      </c>
      <c r="F2" s="72" t="s">
        <v>1</v>
      </c>
      <c r="G2" s="3" t="s">
        <v>138</v>
      </c>
      <c r="H2" s="43" t="s">
        <v>279</v>
      </c>
      <c r="I2" s="13">
        <v>3</v>
      </c>
      <c r="J2" s="13">
        <v>0</v>
      </c>
      <c r="K2" s="6" t="s">
        <v>14</v>
      </c>
      <c r="L2" s="6" t="s">
        <v>15</v>
      </c>
      <c r="M2" s="8" t="s">
        <v>16</v>
      </c>
      <c r="N2" s="9" t="s">
        <v>17</v>
      </c>
      <c r="O2" s="10" t="s">
        <v>18</v>
      </c>
      <c r="P2" s="8" t="s">
        <v>16</v>
      </c>
      <c r="Q2" s="9" t="s">
        <v>17</v>
      </c>
      <c r="R2" s="10" t="s">
        <v>13</v>
      </c>
      <c r="S2" s="7" t="s">
        <v>16</v>
      </c>
      <c r="T2" s="7" t="s">
        <v>17</v>
      </c>
      <c r="U2" s="35"/>
      <c r="V2" s="35"/>
    </row>
    <row r="3" spans="2:22" ht="19.5" customHeight="1">
      <c r="B3" s="1" t="s">
        <v>139</v>
      </c>
      <c r="C3" s="88" t="s">
        <v>4</v>
      </c>
      <c r="D3" s="37">
        <v>3</v>
      </c>
      <c r="E3" s="37">
        <v>0</v>
      </c>
      <c r="F3" s="72" t="s">
        <v>3</v>
      </c>
      <c r="H3" s="43" t="s">
        <v>140</v>
      </c>
      <c r="I3" s="13">
        <v>1</v>
      </c>
      <c r="J3" s="13">
        <v>0</v>
      </c>
      <c r="K3" s="37"/>
      <c r="L3" s="37"/>
      <c r="M3" s="41"/>
      <c r="N3" s="46"/>
      <c r="O3" s="47"/>
      <c r="P3" s="41"/>
      <c r="Q3" s="46"/>
      <c r="R3" s="47"/>
      <c r="S3" s="39"/>
      <c r="T3" s="36"/>
      <c r="U3" s="40"/>
      <c r="V3" s="40"/>
    </row>
    <row r="4" spans="2:22" ht="19.5" customHeight="1">
      <c r="B4" s="1" t="s">
        <v>141</v>
      </c>
      <c r="C4" s="88" t="s">
        <v>2</v>
      </c>
      <c r="D4" s="37">
        <v>4</v>
      </c>
      <c r="E4" s="37">
        <v>4</v>
      </c>
      <c r="F4" s="72" t="s">
        <v>124</v>
      </c>
      <c r="G4" s="3" t="s">
        <v>142</v>
      </c>
      <c r="H4" s="43" t="s">
        <v>143</v>
      </c>
      <c r="I4" s="13">
        <v>3</v>
      </c>
      <c r="J4" s="13">
        <v>2</v>
      </c>
      <c r="K4" s="37"/>
      <c r="L4" s="37"/>
      <c r="M4" s="41"/>
      <c r="N4" s="46"/>
      <c r="O4" s="47"/>
      <c r="P4" s="41"/>
      <c r="Q4" s="46"/>
      <c r="R4" s="47"/>
      <c r="S4" s="41"/>
      <c r="T4" s="36"/>
      <c r="U4" s="40"/>
      <c r="V4" s="40"/>
    </row>
    <row r="5" spans="3:22" ht="19.5" customHeight="1">
      <c r="C5" s="89"/>
      <c r="D5" s="90"/>
      <c r="E5" s="90"/>
      <c r="F5" s="89"/>
      <c r="K5" s="37"/>
      <c r="L5" s="37"/>
      <c r="M5" s="41"/>
      <c r="N5" s="46"/>
      <c r="O5" s="47"/>
      <c r="P5" s="41"/>
      <c r="Q5" s="46"/>
      <c r="R5" s="47"/>
      <c r="S5" s="41"/>
      <c r="T5" s="36"/>
      <c r="U5" s="40"/>
      <c r="V5" s="40"/>
    </row>
    <row r="6" spans="1:22" ht="19.5" customHeight="1">
      <c r="A6" s="57" t="s">
        <v>280</v>
      </c>
      <c r="C6" s="88" t="s">
        <v>128</v>
      </c>
      <c r="D6" s="37">
        <v>0</v>
      </c>
      <c r="E6" s="37">
        <v>1</v>
      </c>
      <c r="F6" s="72" t="s">
        <v>4</v>
      </c>
      <c r="G6" s="3" t="s">
        <v>144</v>
      </c>
      <c r="H6" s="43" t="s">
        <v>145</v>
      </c>
      <c r="I6" s="13">
        <v>0</v>
      </c>
      <c r="J6" s="13">
        <v>1</v>
      </c>
      <c r="K6" s="37"/>
      <c r="L6" s="37"/>
      <c r="M6" s="41"/>
      <c r="N6" s="46"/>
      <c r="O6" s="47"/>
      <c r="P6" s="41"/>
      <c r="Q6" s="46"/>
      <c r="R6" s="47"/>
      <c r="S6" s="41"/>
      <c r="T6" s="36"/>
      <c r="U6" s="40"/>
      <c r="V6" s="40"/>
    </row>
    <row r="7" spans="1:22" ht="19.5" customHeight="1">
      <c r="A7" s="57" t="s">
        <v>281</v>
      </c>
      <c r="B7" s="1" t="s">
        <v>282</v>
      </c>
      <c r="C7" s="88" t="s">
        <v>124</v>
      </c>
      <c r="D7" s="37">
        <v>2</v>
      </c>
      <c r="E7" s="37">
        <v>2</v>
      </c>
      <c r="F7" s="72" t="s">
        <v>0</v>
      </c>
      <c r="G7" s="3" t="s">
        <v>146</v>
      </c>
      <c r="H7" s="43" t="s">
        <v>147</v>
      </c>
      <c r="I7" s="13">
        <v>1</v>
      </c>
      <c r="J7" s="13">
        <v>2</v>
      </c>
      <c r="K7" s="37"/>
      <c r="L7" s="37"/>
      <c r="M7" s="41"/>
      <c r="N7" s="46"/>
      <c r="O7" s="47"/>
      <c r="P7" s="41"/>
      <c r="Q7" s="46"/>
      <c r="R7" s="47"/>
      <c r="S7" s="41"/>
      <c r="T7" s="36"/>
      <c r="U7" s="40"/>
      <c r="V7" s="40"/>
    </row>
    <row r="8" spans="1:19" ht="19.5" customHeight="1">
      <c r="A8" s="57" t="s">
        <v>148</v>
      </c>
      <c r="C8" s="88" t="s">
        <v>3</v>
      </c>
      <c r="D8" s="37">
        <v>0</v>
      </c>
      <c r="E8" s="37">
        <v>2</v>
      </c>
      <c r="F8" s="72" t="s">
        <v>2</v>
      </c>
      <c r="G8" s="3" t="s">
        <v>283</v>
      </c>
      <c r="I8" s="13">
        <v>0</v>
      </c>
      <c r="J8" s="13">
        <v>0</v>
      </c>
      <c r="K8" s="37"/>
      <c r="L8" s="37"/>
      <c r="M8" s="41"/>
      <c r="N8" s="46"/>
      <c r="O8" s="47"/>
      <c r="P8" s="41"/>
      <c r="Q8" s="46"/>
      <c r="R8" s="47"/>
      <c r="S8" s="38"/>
    </row>
    <row r="9" spans="3:22" ht="19.5" customHeight="1">
      <c r="C9" s="89"/>
      <c r="D9" s="90"/>
      <c r="E9" s="90"/>
      <c r="F9" s="89"/>
      <c r="K9" s="37"/>
      <c r="L9" s="37"/>
      <c r="M9" s="41"/>
      <c r="N9" s="46"/>
      <c r="O9" s="47"/>
      <c r="P9" s="41"/>
      <c r="Q9" s="46"/>
      <c r="R9" s="47"/>
      <c r="S9" s="36"/>
      <c r="T9" s="36"/>
      <c r="U9" s="40"/>
      <c r="V9" s="40"/>
    </row>
    <row r="10" spans="2:18" ht="19.5" customHeight="1">
      <c r="B10" s="1" t="s">
        <v>284</v>
      </c>
      <c r="C10" s="88" t="s">
        <v>1</v>
      </c>
      <c r="D10" s="37">
        <v>3</v>
      </c>
      <c r="E10" s="37">
        <v>2</v>
      </c>
      <c r="F10" s="72" t="s">
        <v>124</v>
      </c>
      <c r="G10" s="3" t="s">
        <v>149</v>
      </c>
      <c r="H10" s="43" t="s">
        <v>150</v>
      </c>
      <c r="I10" s="13">
        <v>2</v>
      </c>
      <c r="J10" s="13">
        <v>1</v>
      </c>
      <c r="K10" s="37"/>
      <c r="L10" s="37"/>
      <c r="M10" s="41"/>
      <c r="N10" s="46"/>
      <c r="O10" s="47"/>
      <c r="P10" s="41"/>
      <c r="Q10" s="46"/>
      <c r="R10" s="47"/>
    </row>
    <row r="11" spans="1:22" ht="19.5" customHeight="1">
      <c r="A11" s="57" t="s">
        <v>285</v>
      </c>
      <c r="B11" s="1" t="s">
        <v>151</v>
      </c>
      <c r="C11" s="88" t="s">
        <v>2</v>
      </c>
      <c r="D11" s="37">
        <v>6</v>
      </c>
      <c r="E11" s="37">
        <v>1</v>
      </c>
      <c r="F11" s="72" t="s">
        <v>128</v>
      </c>
      <c r="G11" s="3" t="s">
        <v>286</v>
      </c>
      <c r="I11" s="13">
        <v>4</v>
      </c>
      <c r="J11" s="13">
        <v>0</v>
      </c>
      <c r="K11" s="37"/>
      <c r="L11" s="37"/>
      <c r="M11" s="41"/>
      <c r="N11" s="46"/>
      <c r="O11" s="47"/>
      <c r="P11" s="41"/>
      <c r="Q11" s="46"/>
      <c r="R11" s="47"/>
      <c r="S11" s="41"/>
      <c r="T11" s="36"/>
      <c r="U11" s="40"/>
      <c r="V11" s="40"/>
    </row>
    <row r="12" spans="1:18" ht="19.5" customHeight="1">
      <c r="A12" s="57" t="s">
        <v>152</v>
      </c>
      <c r="B12" s="1" t="s">
        <v>153</v>
      </c>
      <c r="C12" s="88" t="s">
        <v>0</v>
      </c>
      <c r="D12" s="37">
        <v>3</v>
      </c>
      <c r="E12" s="37">
        <v>0</v>
      </c>
      <c r="F12" s="72" t="s">
        <v>3</v>
      </c>
      <c r="I12" s="13">
        <v>2</v>
      </c>
      <c r="J12" s="13">
        <v>0</v>
      </c>
      <c r="K12" s="37"/>
      <c r="L12" s="37"/>
      <c r="M12" s="41"/>
      <c r="N12" s="46"/>
      <c r="O12" s="47"/>
      <c r="P12" s="41"/>
      <c r="Q12" s="46"/>
      <c r="R12" s="47"/>
    </row>
    <row r="13" spans="3:18" ht="19.5" customHeight="1">
      <c r="C13" s="89"/>
      <c r="D13" s="90"/>
      <c r="E13" s="90"/>
      <c r="F13" s="89"/>
      <c r="K13" s="37"/>
      <c r="L13" s="37"/>
      <c r="M13" s="41"/>
      <c r="N13" s="46"/>
      <c r="O13" s="47"/>
      <c r="P13" s="41"/>
      <c r="Q13" s="46"/>
      <c r="R13" s="47"/>
    </row>
    <row r="14" spans="1:22" ht="19.5" customHeight="1">
      <c r="A14" s="57" t="s">
        <v>154</v>
      </c>
      <c r="B14" s="1" t="s">
        <v>287</v>
      </c>
      <c r="C14" s="88" t="s">
        <v>4</v>
      </c>
      <c r="D14" s="37">
        <v>0</v>
      </c>
      <c r="E14" s="37">
        <v>0</v>
      </c>
      <c r="F14" s="72" t="s">
        <v>2</v>
      </c>
      <c r="H14" s="43" t="s">
        <v>155</v>
      </c>
      <c r="I14" s="13">
        <v>0</v>
      </c>
      <c r="J14" s="13">
        <v>0</v>
      </c>
      <c r="K14" s="37"/>
      <c r="L14" s="37"/>
      <c r="M14" s="41"/>
      <c r="N14" s="46"/>
      <c r="O14" s="47"/>
      <c r="P14" s="41"/>
      <c r="Q14" s="46"/>
      <c r="R14" s="47"/>
      <c r="S14" s="41"/>
      <c r="T14" s="36"/>
      <c r="U14" s="40"/>
      <c r="V14" s="40"/>
    </row>
    <row r="15" spans="1:18" ht="19.5" customHeight="1">
      <c r="A15" s="57" t="s">
        <v>289</v>
      </c>
      <c r="B15" s="55" t="s">
        <v>288</v>
      </c>
      <c r="C15" s="88" t="s">
        <v>3</v>
      </c>
      <c r="D15" s="37">
        <v>2</v>
      </c>
      <c r="E15" s="37">
        <v>1</v>
      </c>
      <c r="F15" s="72" t="s">
        <v>1</v>
      </c>
      <c r="G15" s="3" t="s">
        <v>156</v>
      </c>
      <c r="H15" s="56"/>
      <c r="I15" s="13">
        <v>1</v>
      </c>
      <c r="J15" s="13">
        <v>1</v>
      </c>
      <c r="K15" s="37"/>
      <c r="L15" s="37"/>
      <c r="M15" s="41"/>
      <c r="N15" s="46"/>
      <c r="O15" s="47"/>
      <c r="P15" s="41"/>
      <c r="Q15" s="46"/>
      <c r="R15" s="47"/>
    </row>
    <row r="16" spans="2:18" ht="19.5" customHeight="1">
      <c r="B16" s="1" t="s">
        <v>157</v>
      </c>
      <c r="C16" s="88" t="s">
        <v>128</v>
      </c>
      <c r="D16" s="37">
        <v>1</v>
      </c>
      <c r="E16" s="37">
        <v>6</v>
      </c>
      <c r="F16" s="72" t="s">
        <v>0</v>
      </c>
      <c r="G16" s="3" t="s">
        <v>291</v>
      </c>
      <c r="H16" s="43" t="s">
        <v>290</v>
      </c>
      <c r="I16" s="13">
        <v>0</v>
      </c>
      <c r="J16" s="13">
        <v>3</v>
      </c>
      <c r="K16" s="37"/>
      <c r="L16" s="37"/>
      <c r="M16" s="41"/>
      <c r="N16" s="46"/>
      <c r="O16" s="47"/>
      <c r="P16" s="41"/>
      <c r="Q16" s="46"/>
      <c r="R16" s="47"/>
    </row>
    <row r="17" spans="3:22" ht="19.5" customHeight="1">
      <c r="C17" s="89"/>
      <c r="D17" s="90"/>
      <c r="E17" s="90"/>
      <c r="F17" s="89"/>
      <c r="K17" s="37"/>
      <c r="L17" s="37"/>
      <c r="M17" s="41"/>
      <c r="N17" s="46"/>
      <c r="O17" s="47"/>
      <c r="P17" s="41"/>
      <c r="Q17" s="46"/>
      <c r="R17" s="47"/>
      <c r="S17" s="41"/>
      <c r="T17" s="36"/>
      <c r="U17" s="40"/>
      <c r="V17" s="40"/>
    </row>
    <row r="18" spans="2:18" ht="19.5" customHeight="1">
      <c r="B18" s="1" t="s">
        <v>293</v>
      </c>
      <c r="C18" s="88" t="s">
        <v>124</v>
      </c>
      <c r="D18" s="37">
        <v>1</v>
      </c>
      <c r="E18" s="37">
        <v>2</v>
      </c>
      <c r="F18" s="72" t="s">
        <v>3</v>
      </c>
      <c r="G18" s="3" t="s">
        <v>292</v>
      </c>
      <c r="H18" s="43" t="s">
        <v>158</v>
      </c>
      <c r="I18" s="13">
        <v>1</v>
      </c>
      <c r="J18" s="13">
        <v>1</v>
      </c>
      <c r="K18" s="37"/>
      <c r="L18" s="37"/>
      <c r="M18" s="41"/>
      <c r="N18" s="46"/>
      <c r="O18" s="47"/>
      <c r="P18" s="41"/>
      <c r="Q18" s="46"/>
      <c r="R18" s="47"/>
    </row>
    <row r="19" spans="2:22" ht="19.5" customHeight="1">
      <c r="B19" s="1" t="s">
        <v>159</v>
      </c>
      <c r="C19" s="88" t="s">
        <v>0</v>
      </c>
      <c r="D19" s="37">
        <v>5</v>
      </c>
      <c r="E19" s="37">
        <v>0</v>
      </c>
      <c r="F19" s="72" t="s">
        <v>4</v>
      </c>
      <c r="I19" s="13">
        <v>4</v>
      </c>
      <c r="J19" s="13">
        <v>0</v>
      </c>
      <c r="K19" s="37"/>
      <c r="L19" s="37"/>
      <c r="M19" s="41"/>
      <c r="N19" s="46"/>
      <c r="O19" s="47"/>
      <c r="P19" s="41"/>
      <c r="Q19" s="46"/>
      <c r="R19" s="47"/>
      <c r="S19" s="39"/>
      <c r="T19" s="36"/>
      <c r="U19" s="40"/>
      <c r="V19" s="40"/>
    </row>
    <row r="20" spans="1:22" ht="19.5" customHeight="1">
      <c r="A20" s="57" t="s">
        <v>294</v>
      </c>
      <c r="B20" s="1" t="s">
        <v>295</v>
      </c>
      <c r="C20" s="88" t="s">
        <v>1</v>
      </c>
      <c r="D20" s="37">
        <v>9</v>
      </c>
      <c r="E20" s="37">
        <v>1</v>
      </c>
      <c r="F20" s="72" t="s">
        <v>128</v>
      </c>
      <c r="G20" s="3" t="s">
        <v>160</v>
      </c>
      <c r="H20" s="43" t="s">
        <v>296</v>
      </c>
      <c r="I20" s="13">
        <v>4</v>
      </c>
      <c r="J20" s="13">
        <v>1</v>
      </c>
      <c r="K20" s="37"/>
      <c r="L20" s="37"/>
      <c r="M20" s="41"/>
      <c r="N20" s="46"/>
      <c r="O20" s="47"/>
      <c r="P20" s="41"/>
      <c r="Q20" s="46"/>
      <c r="R20" s="47"/>
      <c r="S20" s="36"/>
      <c r="T20" s="36"/>
      <c r="U20" s="40"/>
      <c r="V20" s="40"/>
    </row>
    <row r="21" spans="3:18" ht="19.5" customHeight="1">
      <c r="C21" s="89"/>
      <c r="D21" s="90"/>
      <c r="E21" s="90"/>
      <c r="F21" s="89"/>
      <c r="K21" s="37"/>
      <c r="L21" s="37"/>
      <c r="M21" s="41"/>
      <c r="N21" s="46"/>
      <c r="O21" s="47"/>
      <c r="P21" s="41"/>
      <c r="Q21" s="46"/>
      <c r="R21" s="47"/>
    </row>
    <row r="22" spans="2:18" ht="19.5" customHeight="1">
      <c r="B22" s="1" t="s">
        <v>297</v>
      </c>
      <c r="C22" s="88" t="s">
        <v>2</v>
      </c>
      <c r="D22" s="37">
        <v>3</v>
      </c>
      <c r="E22" s="37">
        <v>2</v>
      </c>
      <c r="F22" s="72" t="s">
        <v>0</v>
      </c>
      <c r="G22" s="3" t="s">
        <v>161</v>
      </c>
      <c r="I22" s="13">
        <v>1</v>
      </c>
      <c r="J22" s="13">
        <v>2</v>
      </c>
      <c r="K22" s="37"/>
      <c r="L22" s="37"/>
      <c r="M22" s="41"/>
      <c r="N22" s="46"/>
      <c r="O22" s="47"/>
      <c r="P22" s="41"/>
      <c r="Q22" s="46"/>
      <c r="R22" s="47"/>
    </row>
    <row r="23" spans="1:18" ht="19.5" customHeight="1">
      <c r="A23" s="57" t="s">
        <v>298</v>
      </c>
      <c r="C23" s="88" t="s">
        <v>128</v>
      </c>
      <c r="D23" s="37">
        <v>0</v>
      </c>
      <c r="E23" s="37">
        <v>4</v>
      </c>
      <c r="F23" s="72" t="s">
        <v>124</v>
      </c>
      <c r="G23" s="3" t="s">
        <v>299</v>
      </c>
      <c r="H23" s="43" t="s">
        <v>162</v>
      </c>
      <c r="I23" s="13">
        <v>0</v>
      </c>
      <c r="J23" s="13">
        <v>2</v>
      </c>
      <c r="K23" s="37"/>
      <c r="L23" s="37"/>
      <c r="M23" s="41"/>
      <c r="N23" s="46"/>
      <c r="O23" s="47"/>
      <c r="P23" s="41"/>
      <c r="Q23" s="46"/>
      <c r="R23" s="47"/>
    </row>
    <row r="24" spans="2:18" ht="19.5" customHeight="1">
      <c r="B24" s="1" t="s">
        <v>163</v>
      </c>
      <c r="C24" s="88" t="s">
        <v>4</v>
      </c>
      <c r="D24" s="37">
        <v>1</v>
      </c>
      <c r="E24" s="37">
        <v>0</v>
      </c>
      <c r="F24" s="72" t="s">
        <v>1</v>
      </c>
      <c r="I24" s="13">
        <v>0</v>
      </c>
      <c r="J24" s="13">
        <v>0</v>
      </c>
      <c r="K24" s="37"/>
      <c r="L24" s="37"/>
      <c r="M24" s="41"/>
      <c r="N24" s="46"/>
      <c r="O24" s="47"/>
      <c r="P24" s="41"/>
      <c r="Q24" s="46"/>
      <c r="R24" s="47"/>
    </row>
    <row r="25" spans="3:18" ht="19.5" customHeight="1">
      <c r="C25" s="89"/>
      <c r="D25" s="90"/>
      <c r="E25" s="90"/>
      <c r="F25" s="89"/>
      <c r="K25" s="37"/>
      <c r="L25" s="37"/>
      <c r="M25" s="41"/>
      <c r="N25" s="46"/>
      <c r="O25" s="47"/>
      <c r="P25" s="41"/>
      <c r="Q25" s="46"/>
      <c r="R25" s="47"/>
    </row>
    <row r="26" spans="1:22" ht="19.5" customHeight="1">
      <c r="A26" s="57" t="s">
        <v>164</v>
      </c>
      <c r="B26" s="1" t="s">
        <v>300</v>
      </c>
      <c r="C26" s="88" t="s">
        <v>3</v>
      </c>
      <c r="D26" s="37">
        <v>5</v>
      </c>
      <c r="E26" s="37">
        <v>1</v>
      </c>
      <c r="F26" s="72" t="s">
        <v>128</v>
      </c>
      <c r="G26" s="3" t="s">
        <v>165</v>
      </c>
      <c r="H26" s="43" t="s">
        <v>166</v>
      </c>
      <c r="I26" s="13">
        <v>3</v>
      </c>
      <c r="J26" s="13">
        <v>1</v>
      </c>
      <c r="K26" s="37"/>
      <c r="L26" s="37"/>
      <c r="M26" s="41"/>
      <c r="N26" s="46"/>
      <c r="O26" s="47"/>
      <c r="P26" s="41"/>
      <c r="Q26" s="46"/>
      <c r="R26" s="47"/>
      <c r="S26" s="36"/>
      <c r="T26" s="36"/>
      <c r="U26" s="40"/>
      <c r="V26" s="40"/>
    </row>
    <row r="27" spans="1:18" ht="19.5" customHeight="1">
      <c r="A27" s="57" t="s">
        <v>301</v>
      </c>
      <c r="B27" s="1" t="s">
        <v>302</v>
      </c>
      <c r="C27" s="88" t="s">
        <v>1</v>
      </c>
      <c r="D27" s="37">
        <v>1</v>
      </c>
      <c r="E27" s="37">
        <v>1</v>
      </c>
      <c r="F27" s="72" t="s">
        <v>2</v>
      </c>
      <c r="G27" s="3" t="s">
        <v>167</v>
      </c>
      <c r="I27" s="13">
        <v>1</v>
      </c>
      <c r="J27" s="13">
        <v>1</v>
      </c>
      <c r="K27" s="37"/>
      <c r="L27" s="37"/>
      <c r="M27" s="41"/>
      <c r="N27" s="46"/>
      <c r="O27" s="47"/>
      <c r="P27" s="41"/>
      <c r="Q27" s="46"/>
      <c r="R27" s="47"/>
    </row>
    <row r="28" spans="2:18" ht="19.5" customHeight="1">
      <c r="B28" s="1" t="s">
        <v>304</v>
      </c>
      <c r="C28" s="88" t="s">
        <v>124</v>
      </c>
      <c r="D28" s="37">
        <v>1</v>
      </c>
      <c r="E28" s="37">
        <v>2</v>
      </c>
      <c r="F28" s="72" t="s">
        <v>4</v>
      </c>
      <c r="G28" s="3" t="s">
        <v>303</v>
      </c>
      <c r="H28" s="43" t="s">
        <v>168</v>
      </c>
      <c r="I28" s="13">
        <v>1</v>
      </c>
      <c r="J28" s="13">
        <v>1</v>
      </c>
      <c r="K28" s="37"/>
      <c r="L28" s="37"/>
      <c r="M28" s="41"/>
      <c r="N28" s="46"/>
      <c r="O28" s="47"/>
      <c r="P28" s="41"/>
      <c r="Q28" s="46"/>
      <c r="R28" s="47"/>
    </row>
    <row r="29" spans="3:18" ht="19.5" customHeight="1">
      <c r="C29" s="81"/>
      <c r="D29" s="79"/>
      <c r="E29" s="79"/>
      <c r="F29" s="82"/>
      <c r="K29" s="37"/>
      <c r="L29" s="37"/>
      <c r="M29" s="41"/>
      <c r="N29" s="46"/>
      <c r="O29" s="47"/>
      <c r="P29" s="41"/>
      <c r="Q29" s="46"/>
      <c r="R29" s="47"/>
    </row>
    <row r="30" spans="1:18" ht="19.5" customHeight="1">
      <c r="A30" s="57" t="s">
        <v>272</v>
      </c>
      <c r="B30" s="1" t="s">
        <v>305</v>
      </c>
      <c r="C30" s="88" t="s">
        <v>128</v>
      </c>
      <c r="D30" s="79">
        <v>1</v>
      </c>
      <c r="E30" s="79">
        <v>3</v>
      </c>
      <c r="F30" s="72" t="s">
        <v>5</v>
      </c>
      <c r="G30" s="3" t="s">
        <v>306</v>
      </c>
      <c r="I30" s="13">
        <v>1</v>
      </c>
      <c r="J30" s="13">
        <v>0</v>
      </c>
      <c r="K30" s="37"/>
      <c r="L30" s="37"/>
      <c r="M30" s="41"/>
      <c r="N30" s="46"/>
      <c r="O30" s="47"/>
      <c r="P30" s="41"/>
      <c r="Q30" s="46"/>
      <c r="R30" s="47"/>
    </row>
    <row r="31" spans="1:22" ht="19.5" customHeight="1">
      <c r="A31" s="57" t="s">
        <v>273</v>
      </c>
      <c r="C31" s="88" t="s">
        <v>5</v>
      </c>
      <c r="D31" s="79">
        <v>0</v>
      </c>
      <c r="E31" s="79">
        <v>1</v>
      </c>
      <c r="F31" s="72" t="s">
        <v>4</v>
      </c>
      <c r="G31" s="3" t="s">
        <v>307</v>
      </c>
      <c r="H31" s="43" t="s">
        <v>308</v>
      </c>
      <c r="I31" s="13">
        <v>0</v>
      </c>
      <c r="J31" s="13">
        <v>1</v>
      </c>
      <c r="K31" s="37"/>
      <c r="L31" s="37" t="s">
        <v>265</v>
      </c>
      <c r="M31" s="41"/>
      <c r="N31" s="46"/>
      <c r="O31" s="47"/>
      <c r="P31" s="41"/>
      <c r="Q31" s="46"/>
      <c r="R31" s="47"/>
      <c r="S31" s="41"/>
      <c r="T31" s="36"/>
      <c r="U31" s="40"/>
      <c r="V31" s="40"/>
    </row>
    <row r="32" spans="2:22" ht="19.5" customHeight="1">
      <c r="B32" s="1" t="s">
        <v>309</v>
      </c>
      <c r="C32" s="88" t="s">
        <v>3</v>
      </c>
      <c r="D32" s="79">
        <v>2</v>
      </c>
      <c r="E32" s="79">
        <v>4</v>
      </c>
      <c r="F32" s="72" t="s">
        <v>5</v>
      </c>
      <c r="G32" s="3" t="s">
        <v>310</v>
      </c>
      <c r="I32" s="13">
        <v>1</v>
      </c>
      <c r="J32" s="13">
        <v>0</v>
      </c>
      <c r="K32" s="37"/>
      <c r="L32" s="37"/>
      <c r="M32" s="41"/>
      <c r="N32" s="46"/>
      <c r="O32" s="47"/>
      <c r="P32" s="41"/>
      <c r="Q32" s="46"/>
      <c r="R32" s="47"/>
      <c r="S32" s="36"/>
      <c r="T32" s="36"/>
      <c r="U32" s="40"/>
      <c r="V32" s="40"/>
    </row>
    <row r="33" spans="3:19" ht="19.5" customHeight="1">
      <c r="C33" s="88" t="s">
        <v>5</v>
      </c>
      <c r="D33" s="79">
        <v>0</v>
      </c>
      <c r="E33" s="79">
        <v>4</v>
      </c>
      <c r="F33" s="72" t="s">
        <v>0</v>
      </c>
      <c r="G33" s="3" t="s">
        <v>311</v>
      </c>
      <c r="H33" s="43" t="s">
        <v>276</v>
      </c>
      <c r="I33" s="13">
        <v>0</v>
      </c>
      <c r="J33" s="13">
        <v>2</v>
      </c>
      <c r="K33" s="37"/>
      <c r="L33" s="37"/>
      <c r="M33" s="41"/>
      <c r="N33" s="46"/>
      <c r="O33" s="47"/>
      <c r="P33" s="41"/>
      <c r="Q33" s="46"/>
      <c r="R33" s="47"/>
      <c r="S33" s="38"/>
    </row>
    <row r="34" spans="1:22" ht="19.5" customHeight="1">
      <c r="A34" s="57" t="s">
        <v>270</v>
      </c>
      <c r="C34" s="88" t="s">
        <v>5</v>
      </c>
      <c r="D34" s="79">
        <v>0</v>
      </c>
      <c r="E34" s="79">
        <v>4</v>
      </c>
      <c r="F34" s="72" t="s">
        <v>2</v>
      </c>
      <c r="G34" s="3" t="s">
        <v>312</v>
      </c>
      <c r="H34" s="43" t="s">
        <v>271</v>
      </c>
      <c r="I34" s="13">
        <v>0</v>
      </c>
      <c r="J34" s="13">
        <v>3</v>
      </c>
      <c r="K34" s="37"/>
      <c r="L34" s="37"/>
      <c r="M34" s="41"/>
      <c r="N34" s="46"/>
      <c r="O34" s="47"/>
      <c r="P34" s="41"/>
      <c r="Q34" s="46"/>
      <c r="R34" s="47"/>
      <c r="S34" s="41"/>
      <c r="T34" s="36"/>
      <c r="U34" s="40"/>
      <c r="V34" s="40"/>
    </row>
    <row r="35" spans="1:18" ht="19.5" customHeight="1">
      <c r="A35" s="57" t="s">
        <v>313</v>
      </c>
      <c r="B35" s="1" t="s">
        <v>275</v>
      </c>
      <c r="C35" s="88" t="s">
        <v>1</v>
      </c>
      <c r="D35" s="79">
        <v>3</v>
      </c>
      <c r="E35" s="79">
        <v>0</v>
      </c>
      <c r="F35" s="72" t="s">
        <v>5</v>
      </c>
      <c r="I35" s="13">
        <v>2</v>
      </c>
      <c r="J35" s="13">
        <v>0</v>
      </c>
      <c r="K35" s="37"/>
      <c r="L35" s="37" t="s">
        <v>274</v>
      </c>
      <c r="M35" s="41"/>
      <c r="N35" s="46"/>
      <c r="O35" s="47"/>
      <c r="P35" s="41"/>
      <c r="Q35" s="46"/>
      <c r="R35" s="47"/>
    </row>
    <row r="36" spans="1:22" ht="19.5" customHeight="1">
      <c r="A36" s="57" t="s">
        <v>268</v>
      </c>
      <c r="B36" s="1" t="s">
        <v>314</v>
      </c>
      <c r="C36" s="88" t="s">
        <v>5</v>
      </c>
      <c r="D36" s="79">
        <v>3</v>
      </c>
      <c r="E36" s="79">
        <v>2</v>
      </c>
      <c r="F36" s="72" t="s">
        <v>124</v>
      </c>
      <c r="G36" s="3" t="s">
        <v>315</v>
      </c>
      <c r="H36" s="43" t="s">
        <v>269</v>
      </c>
      <c r="I36" s="13">
        <v>1</v>
      </c>
      <c r="J36" s="13">
        <v>0</v>
      </c>
      <c r="K36" s="37"/>
      <c r="L36" s="37"/>
      <c r="M36" s="41"/>
      <c r="N36" s="46"/>
      <c r="O36" s="47"/>
      <c r="P36" s="41"/>
      <c r="Q36" s="46"/>
      <c r="R36" s="47"/>
      <c r="S36" s="41"/>
      <c r="T36" s="36"/>
      <c r="U36" s="40"/>
      <c r="V36" s="40"/>
    </row>
    <row r="37" spans="3:18" ht="19.5" customHeight="1">
      <c r="C37" s="76"/>
      <c r="D37" s="11" t="s">
        <v>14</v>
      </c>
      <c r="E37" s="11" t="s">
        <v>19</v>
      </c>
      <c r="F37" s="77"/>
      <c r="K37" s="37"/>
      <c r="L37" s="37"/>
      <c r="M37" s="41"/>
      <c r="N37" s="46"/>
      <c r="O37" s="47"/>
      <c r="P37" s="41"/>
      <c r="Q37" s="46"/>
      <c r="R37" s="47"/>
    </row>
    <row r="38" spans="3:18" ht="19.5" customHeight="1">
      <c r="C38" s="88" t="s">
        <v>1</v>
      </c>
      <c r="D38" s="79">
        <v>0</v>
      </c>
      <c r="E38" s="79">
        <v>4</v>
      </c>
      <c r="F38" s="72" t="s">
        <v>0</v>
      </c>
      <c r="G38" s="3" t="s">
        <v>131</v>
      </c>
      <c r="I38" s="13">
        <v>0</v>
      </c>
      <c r="J38" s="13">
        <v>2</v>
      </c>
      <c r="K38" s="37"/>
      <c r="L38" s="37"/>
      <c r="M38" s="41"/>
      <c r="N38" s="46"/>
      <c r="O38" s="47"/>
      <c r="P38" s="41"/>
      <c r="Q38" s="46"/>
      <c r="R38" s="47"/>
    </row>
    <row r="39" spans="2:18" ht="19.5" customHeight="1">
      <c r="B39" s="1" t="s">
        <v>316</v>
      </c>
      <c r="C39" s="88" t="s">
        <v>3</v>
      </c>
      <c r="D39" s="79">
        <v>1</v>
      </c>
      <c r="E39" s="79">
        <v>0</v>
      </c>
      <c r="F39" s="72" t="s">
        <v>4</v>
      </c>
      <c r="H39" s="43" t="s">
        <v>129</v>
      </c>
      <c r="I39" s="13">
        <v>0</v>
      </c>
      <c r="J39" s="13">
        <v>0</v>
      </c>
      <c r="K39" s="37"/>
      <c r="L39" s="37"/>
      <c r="M39" s="41"/>
      <c r="N39" s="46"/>
      <c r="O39" s="47"/>
      <c r="P39" s="41"/>
      <c r="Q39" s="46"/>
      <c r="R39" s="47"/>
    </row>
    <row r="40" spans="2:18" ht="19.5" customHeight="1">
      <c r="B40" s="1" t="s">
        <v>317</v>
      </c>
      <c r="C40" s="88" t="s">
        <v>124</v>
      </c>
      <c r="D40" s="79">
        <v>3</v>
      </c>
      <c r="E40" s="79">
        <v>2</v>
      </c>
      <c r="F40" s="72" t="s">
        <v>2</v>
      </c>
      <c r="G40" s="3" t="s">
        <v>318</v>
      </c>
      <c r="I40" s="13">
        <v>2</v>
      </c>
      <c r="J40" s="13">
        <v>1</v>
      </c>
      <c r="K40" s="37"/>
      <c r="L40" s="37"/>
      <c r="M40" s="41"/>
      <c r="N40" s="46"/>
      <c r="O40" s="47"/>
      <c r="P40" s="41"/>
      <c r="Q40" s="46"/>
      <c r="R40" s="47"/>
    </row>
    <row r="41" spans="3:18" ht="19.5" customHeight="1">
      <c r="C41" s="83"/>
      <c r="D41" s="79"/>
      <c r="E41" s="79"/>
      <c r="F41" s="84"/>
      <c r="K41" s="37"/>
      <c r="L41" s="37"/>
      <c r="M41" s="41"/>
      <c r="N41" s="46"/>
      <c r="O41" s="47"/>
      <c r="P41" s="41"/>
      <c r="Q41" s="46"/>
      <c r="R41" s="47"/>
    </row>
    <row r="42" spans="1:18" ht="19.5" customHeight="1">
      <c r="A42" s="57" t="s">
        <v>319</v>
      </c>
      <c r="B42" s="1" t="s">
        <v>320</v>
      </c>
      <c r="C42" s="88" t="s">
        <v>5</v>
      </c>
      <c r="D42" s="79">
        <v>2</v>
      </c>
      <c r="E42" s="79">
        <v>0</v>
      </c>
      <c r="F42" s="72" t="s">
        <v>128</v>
      </c>
      <c r="H42" s="43" t="s">
        <v>132</v>
      </c>
      <c r="I42" s="13">
        <v>0</v>
      </c>
      <c r="J42" s="13">
        <v>0</v>
      </c>
      <c r="K42" s="37"/>
      <c r="L42" s="37"/>
      <c r="M42" s="41"/>
      <c r="N42" s="46"/>
      <c r="O42" s="47"/>
      <c r="P42" s="41"/>
      <c r="Q42" s="46"/>
      <c r="R42" s="47"/>
    </row>
    <row r="43" spans="2:18" ht="19.5" customHeight="1">
      <c r="B43" s="100" t="s">
        <v>322</v>
      </c>
      <c r="C43" s="88" t="s">
        <v>3</v>
      </c>
      <c r="D43" s="79">
        <v>3</v>
      </c>
      <c r="E43" s="79">
        <v>5</v>
      </c>
      <c r="F43" s="72" t="s">
        <v>0</v>
      </c>
      <c r="G43" s="101" t="s">
        <v>321</v>
      </c>
      <c r="I43" s="13">
        <v>2</v>
      </c>
      <c r="J43" s="13">
        <v>1</v>
      </c>
      <c r="K43" s="37"/>
      <c r="L43" s="37"/>
      <c r="M43" s="41"/>
      <c r="N43" s="46"/>
      <c r="O43" s="47"/>
      <c r="P43" s="41"/>
      <c r="Q43" s="46"/>
      <c r="R43" s="47"/>
    </row>
    <row r="44" spans="1:18" ht="19.5" customHeight="1">
      <c r="A44" s="57" t="s">
        <v>323</v>
      </c>
      <c r="B44" s="102" t="s">
        <v>324</v>
      </c>
      <c r="C44" s="88" t="s">
        <v>124</v>
      </c>
      <c r="D44" s="79">
        <v>3</v>
      </c>
      <c r="E44" s="79">
        <v>0</v>
      </c>
      <c r="F44" s="72" t="s">
        <v>1</v>
      </c>
      <c r="I44" s="13">
        <v>2</v>
      </c>
      <c r="J44" s="13">
        <v>0</v>
      </c>
      <c r="K44" s="37"/>
      <c r="L44" s="37"/>
      <c r="M44" s="41"/>
      <c r="N44" s="46"/>
      <c r="O44" s="47"/>
      <c r="P44" s="41"/>
      <c r="Q44" s="46"/>
      <c r="R44" s="47"/>
    </row>
    <row r="45" spans="3:18" ht="19.5" customHeight="1">
      <c r="C45" s="83"/>
      <c r="D45" s="79"/>
      <c r="E45" s="79"/>
      <c r="F45" s="84"/>
      <c r="L45" s="37"/>
      <c r="M45" s="41"/>
      <c r="N45" s="46"/>
      <c r="O45" s="47"/>
      <c r="P45" s="41"/>
      <c r="Q45" s="46"/>
      <c r="R45" s="47"/>
    </row>
    <row r="46" spans="1:18" ht="19.5" customHeight="1">
      <c r="A46" s="57" t="s">
        <v>134</v>
      </c>
      <c r="B46" s="1" t="s">
        <v>133</v>
      </c>
      <c r="C46" s="88" t="s">
        <v>4</v>
      </c>
      <c r="D46" s="79">
        <v>3</v>
      </c>
      <c r="E46" s="79">
        <v>0</v>
      </c>
      <c r="F46" s="72" t="s">
        <v>5</v>
      </c>
      <c r="I46" s="13">
        <v>2</v>
      </c>
      <c r="J46" s="13">
        <v>0</v>
      </c>
      <c r="K46" s="37" t="s">
        <v>130</v>
      </c>
      <c r="L46" s="37"/>
      <c r="M46" s="41"/>
      <c r="N46" s="46"/>
      <c r="O46" s="47"/>
      <c r="P46" s="41"/>
      <c r="Q46" s="46"/>
      <c r="R46" s="47"/>
    </row>
    <row r="47" spans="1:18" ht="19.5" customHeight="1">
      <c r="A47" s="57" t="s">
        <v>136</v>
      </c>
      <c r="B47" s="102" t="s">
        <v>325</v>
      </c>
      <c r="C47" s="88" t="s">
        <v>128</v>
      </c>
      <c r="D47" s="79">
        <v>2</v>
      </c>
      <c r="E47" s="79">
        <v>1</v>
      </c>
      <c r="F47" s="72" t="s">
        <v>2</v>
      </c>
      <c r="G47" s="3" t="s">
        <v>135</v>
      </c>
      <c r="I47" s="13">
        <v>0</v>
      </c>
      <c r="J47" s="13">
        <v>0</v>
      </c>
      <c r="K47" s="37"/>
      <c r="L47" s="53"/>
      <c r="M47" s="41"/>
      <c r="N47" s="46"/>
      <c r="O47" s="47"/>
      <c r="P47" s="41"/>
      <c r="Q47" s="46"/>
      <c r="R47" s="47"/>
    </row>
    <row r="48" spans="1:18" ht="19.5" customHeight="1">
      <c r="A48" s="57" t="s">
        <v>328</v>
      </c>
      <c r="B48" s="102" t="s">
        <v>327</v>
      </c>
      <c r="C48" s="88" t="s">
        <v>0</v>
      </c>
      <c r="D48" s="79">
        <v>6</v>
      </c>
      <c r="E48" s="79">
        <v>2</v>
      </c>
      <c r="F48" s="72" t="s">
        <v>124</v>
      </c>
      <c r="G48" s="103" t="s">
        <v>326</v>
      </c>
      <c r="I48" s="13">
        <v>2</v>
      </c>
      <c r="J48" s="13">
        <v>0</v>
      </c>
      <c r="K48" s="37"/>
      <c r="L48" s="37"/>
      <c r="M48" s="41"/>
      <c r="N48" s="46"/>
      <c r="O48" s="47"/>
      <c r="P48" s="41"/>
      <c r="Q48" s="46"/>
      <c r="R48" s="47"/>
    </row>
    <row r="49" spans="3:18" ht="19.5" customHeight="1">
      <c r="C49" s="83"/>
      <c r="D49" s="79"/>
      <c r="E49" s="79"/>
      <c r="F49" s="84"/>
      <c r="K49" s="37"/>
      <c r="L49" s="37"/>
      <c r="M49" s="41"/>
      <c r="N49" s="46"/>
      <c r="O49" s="47"/>
      <c r="P49" s="41"/>
      <c r="Q49" s="46"/>
      <c r="R49" s="47"/>
    </row>
    <row r="50" spans="2:18" ht="19.5" customHeight="1">
      <c r="B50" s="1" t="s">
        <v>329</v>
      </c>
      <c r="C50" s="88" t="s">
        <v>5</v>
      </c>
      <c r="D50" s="79">
        <v>6</v>
      </c>
      <c r="E50" s="79">
        <v>2</v>
      </c>
      <c r="F50" s="72" t="s">
        <v>3</v>
      </c>
      <c r="G50" s="3" t="s">
        <v>239</v>
      </c>
      <c r="H50" s="43" t="s">
        <v>240</v>
      </c>
      <c r="I50" s="13">
        <v>4</v>
      </c>
      <c r="J50" s="13">
        <v>1</v>
      </c>
      <c r="K50" s="37"/>
      <c r="L50" s="37"/>
      <c r="M50" s="41"/>
      <c r="N50" s="46"/>
      <c r="O50" s="47"/>
      <c r="P50" s="41"/>
      <c r="Q50" s="46"/>
      <c r="R50" s="47"/>
    </row>
    <row r="51" spans="1:18" ht="19.5" customHeight="1">
      <c r="A51" s="57" t="s">
        <v>330</v>
      </c>
      <c r="C51" s="88" t="s">
        <v>128</v>
      </c>
      <c r="D51" s="79">
        <v>0</v>
      </c>
      <c r="E51" s="79">
        <v>4</v>
      </c>
      <c r="F51" s="72" t="s">
        <v>1</v>
      </c>
      <c r="G51" s="3" t="s">
        <v>331</v>
      </c>
      <c r="H51" s="43" t="s">
        <v>242</v>
      </c>
      <c r="I51" s="13">
        <v>0</v>
      </c>
      <c r="J51" s="13">
        <v>2</v>
      </c>
      <c r="K51" s="37" t="s">
        <v>137</v>
      </c>
      <c r="L51" s="37"/>
      <c r="M51" s="41"/>
      <c r="N51" s="46"/>
      <c r="O51" s="47"/>
      <c r="P51" s="41"/>
      <c r="Q51" s="46"/>
      <c r="R51" s="47"/>
    </row>
    <row r="52" spans="2:18" ht="19.5" customHeight="1">
      <c r="B52" s="1" t="s">
        <v>237</v>
      </c>
      <c r="C52" s="88" t="s">
        <v>2</v>
      </c>
      <c r="D52" s="79">
        <v>2</v>
      </c>
      <c r="E52" s="79">
        <v>3</v>
      </c>
      <c r="F52" s="72" t="s">
        <v>4</v>
      </c>
      <c r="G52" s="3" t="s">
        <v>332</v>
      </c>
      <c r="H52" s="43" t="s">
        <v>238</v>
      </c>
      <c r="I52" s="13">
        <v>0</v>
      </c>
      <c r="J52" s="13">
        <v>0</v>
      </c>
      <c r="K52" s="37"/>
      <c r="L52" s="37"/>
      <c r="M52" s="41"/>
      <c r="N52" s="46"/>
      <c r="O52" s="47"/>
      <c r="P52" s="41"/>
      <c r="Q52" s="46"/>
      <c r="R52" s="47"/>
    </row>
    <row r="53" spans="3:18" ht="19.5" customHeight="1">
      <c r="C53" s="83"/>
      <c r="D53" s="79"/>
      <c r="E53" s="79"/>
      <c r="F53" s="84"/>
      <c r="K53" s="37"/>
      <c r="L53" s="37"/>
      <c r="M53" s="41"/>
      <c r="N53" s="46"/>
      <c r="O53" s="47"/>
      <c r="P53" s="41"/>
      <c r="Q53" s="46"/>
      <c r="R53" s="47"/>
    </row>
    <row r="54" spans="2:18" ht="19.5" customHeight="1">
      <c r="B54" s="1" t="s">
        <v>333</v>
      </c>
      <c r="C54" s="88" t="s">
        <v>0</v>
      </c>
      <c r="D54" s="79">
        <v>5</v>
      </c>
      <c r="E54" s="79">
        <v>0</v>
      </c>
      <c r="F54" s="72" t="s">
        <v>5</v>
      </c>
      <c r="H54" s="43" t="s">
        <v>334</v>
      </c>
      <c r="I54" s="13">
        <v>4</v>
      </c>
      <c r="J54" s="13">
        <v>0</v>
      </c>
      <c r="K54" s="37"/>
      <c r="L54" s="37"/>
      <c r="M54" s="41"/>
      <c r="N54" s="46"/>
      <c r="O54" s="47"/>
      <c r="P54" s="41"/>
      <c r="Q54" s="46"/>
      <c r="R54" s="47"/>
    </row>
    <row r="55" spans="1:18" ht="19.5" customHeight="1">
      <c r="A55" s="57" t="s">
        <v>335</v>
      </c>
      <c r="B55" s="1" t="s">
        <v>336</v>
      </c>
      <c r="C55" s="88" t="s">
        <v>124</v>
      </c>
      <c r="D55" s="79">
        <v>9</v>
      </c>
      <c r="E55" s="79">
        <v>1</v>
      </c>
      <c r="F55" s="72" t="s">
        <v>128</v>
      </c>
      <c r="G55" s="3" t="s">
        <v>249</v>
      </c>
      <c r="H55" s="43" t="s">
        <v>337</v>
      </c>
      <c r="I55" s="13">
        <v>6</v>
      </c>
      <c r="J55" s="13">
        <v>1</v>
      </c>
      <c r="K55" s="37"/>
      <c r="L55" s="37" t="s">
        <v>243</v>
      </c>
      <c r="M55" s="41"/>
      <c r="N55" s="46"/>
      <c r="O55" s="47"/>
      <c r="P55" s="41"/>
      <c r="Q55" s="46"/>
      <c r="R55" s="47"/>
    </row>
    <row r="56" spans="3:18" ht="19.5" customHeight="1">
      <c r="C56" s="88" t="s">
        <v>2</v>
      </c>
      <c r="D56" s="79">
        <v>0</v>
      </c>
      <c r="E56" s="79">
        <v>0</v>
      </c>
      <c r="F56" s="72" t="s">
        <v>3</v>
      </c>
      <c r="H56" s="105" t="s">
        <v>338</v>
      </c>
      <c r="I56" s="13">
        <v>0</v>
      </c>
      <c r="J56" s="13">
        <v>0</v>
      </c>
      <c r="L56" s="37" t="s">
        <v>241</v>
      </c>
      <c r="M56" s="41"/>
      <c r="N56" s="46"/>
      <c r="O56" s="47"/>
      <c r="P56" s="41"/>
      <c r="Q56" s="46"/>
      <c r="R56" s="47"/>
    </row>
    <row r="57" spans="3:18" ht="19.5" customHeight="1">
      <c r="C57" s="83"/>
      <c r="D57" s="79"/>
      <c r="E57" s="79"/>
      <c r="F57" s="84"/>
      <c r="K57" s="37"/>
      <c r="L57" s="37"/>
      <c r="M57" s="41"/>
      <c r="N57" s="46"/>
      <c r="O57" s="47"/>
      <c r="P57" s="41"/>
      <c r="Q57" s="46"/>
      <c r="R57" s="47"/>
    </row>
    <row r="58" spans="1:18" ht="19.5" customHeight="1">
      <c r="A58" s="57" t="s">
        <v>257</v>
      </c>
      <c r="B58" s="1" t="s">
        <v>339</v>
      </c>
      <c r="C58" s="88" t="s">
        <v>1</v>
      </c>
      <c r="D58" s="79">
        <v>1</v>
      </c>
      <c r="E58" s="79">
        <v>1</v>
      </c>
      <c r="F58" s="72" t="s">
        <v>4</v>
      </c>
      <c r="G58" s="3" t="s">
        <v>340</v>
      </c>
      <c r="H58" s="43" t="s">
        <v>256</v>
      </c>
      <c r="I58" s="13">
        <v>1</v>
      </c>
      <c r="J58" s="13">
        <v>0</v>
      </c>
      <c r="K58" s="37"/>
      <c r="L58" s="37"/>
      <c r="M58" s="41"/>
      <c r="N58" s="46"/>
      <c r="O58" s="47"/>
      <c r="P58" s="41"/>
      <c r="Q58" s="46"/>
      <c r="R58" s="47"/>
    </row>
    <row r="59" spans="2:18" ht="19.5" customHeight="1">
      <c r="B59" s="102" t="s">
        <v>251</v>
      </c>
      <c r="C59" s="88" t="s">
        <v>0</v>
      </c>
      <c r="D59" s="79">
        <v>5</v>
      </c>
      <c r="E59" s="79">
        <v>1</v>
      </c>
      <c r="F59" s="72" t="s">
        <v>128</v>
      </c>
      <c r="G59" s="3" t="s">
        <v>252</v>
      </c>
      <c r="I59" s="13">
        <v>4</v>
      </c>
      <c r="J59" s="13">
        <v>1</v>
      </c>
      <c r="L59" s="37" t="s">
        <v>250</v>
      </c>
      <c r="M59" s="41"/>
      <c r="N59" s="46"/>
      <c r="O59" s="47"/>
      <c r="P59" s="41"/>
      <c r="Q59" s="46"/>
      <c r="R59" s="47"/>
    </row>
    <row r="60" spans="1:18" ht="19.5" customHeight="1">
      <c r="A60" s="57" t="s">
        <v>253</v>
      </c>
      <c r="B60" s="1" t="s">
        <v>341</v>
      </c>
      <c r="C60" s="88" t="s">
        <v>2</v>
      </c>
      <c r="D60" s="79">
        <v>3</v>
      </c>
      <c r="E60" s="79">
        <v>4</v>
      </c>
      <c r="F60" s="72" t="s">
        <v>5</v>
      </c>
      <c r="G60" s="3" t="s">
        <v>342</v>
      </c>
      <c r="H60" s="43" t="s">
        <v>254</v>
      </c>
      <c r="I60" s="13">
        <v>1</v>
      </c>
      <c r="J60" s="13">
        <v>2</v>
      </c>
      <c r="K60" s="37"/>
      <c r="L60" s="37" t="s">
        <v>248</v>
      </c>
      <c r="M60" s="41"/>
      <c r="N60" s="46"/>
      <c r="O60" s="47"/>
      <c r="P60" s="41"/>
      <c r="Q60" s="46"/>
      <c r="R60" s="47"/>
    </row>
    <row r="61" spans="3:18" ht="19.5" customHeight="1">
      <c r="C61" s="83"/>
      <c r="D61" s="79"/>
      <c r="E61" s="79"/>
      <c r="F61" s="84"/>
      <c r="K61" s="37"/>
      <c r="L61" s="37"/>
      <c r="M61" s="41"/>
      <c r="N61" s="46"/>
      <c r="O61" s="47"/>
      <c r="P61" s="41"/>
      <c r="Q61" s="46"/>
      <c r="R61" s="47"/>
    </row>
    <row r="62" spans="1:18" ht="19.5" customHeight="1">
      <c r="A62" s="57" t="s">
        <v>343</v>
      </c>
      <c r="B62" s="1" t="s">
        <v>344</v>
      </c>
      <c r="C62" s="88" t="s">
        <v>4</v>
      </c>
      <c r="D62" s="79">
        <v>1</v>
      </c>
      <c r="E62" s="79">
        <v>2</v>
      </c>
      <c r="F62" s="72" t="s">
        <v>124</v>
      </c>
      <c r="G62" s="3" t="s">
        <v>345</v>
      </c>
      <c r="H62" s="43" t="s">
        <v>346</v>
      </c>
      <c r="I62" s="13">
        <v>1</v>
      </c>
      <c r="J62" s="13">
        <v>2</v>
      </c>
      <c r="K62" s="37"/>
      <c r="L62" s="37"/>
      <c r="M62" s="41"/>
      <c r="N62" s="46"/>
      <c r="O62" s="47"/>
      <c r="P62" s="41"/>
      <c r="Q62" s="46"/>
      <c r="R62" s="47"/>
    </row>
    <row r="63" spans="2:18" ht="19.5" customHeight="1">
      <c r="B63" s="1" t="s">
        <v>260</v>
      </c>
      <c r="C63" s="88" t="s">
        <v>1</v>
      </c>
      <c r="D63" s="79">
        <v>1</v>
      </c>
      <c r="E63" s="79">
        <v>3</v>
      </c>
      <c r="F63" s="72" t="s">
        <v>3</v>
      </c>
      <c r="G63" s="3" t="s">
        <v>259</v>
      </c>
      <c r="I63" s="13">
        <v>1</v>
      </c>
      <c r="J63" s="13">
        <v>2</v>
      </c>
      <c r="K63" s="37"/>
      <c r="L63" s="37"/>
      <c r="M63" s="41"/>
      <c r="N63" s="46"/>
      <c r="O63" s="47"/>
      <c r="P63" s="41"/>
      <c r="Q63" s="46"/>
      <c r="R63" s="47"/>
    </row>
    <row r="64" spans="2:18" ht="19.5" customHeight="1">
      <c r="B64" s="1" t="s">
        <v>347</v>
      </c>
      <c r="C64" s="88" t="s">
        <v>0</v>
      </c>
      <c r="D64" s="79">
        <v>6</v>
      </c>
      <c r="E64" s="79">
        <v>2</v>
      </c>
      <c r="F64" s="72" t="s">
        <v>2</v>
      </c>
      <c r="G64" s="3" t="s">
        <v>348</v>
      </c>
      <c r="I64" s="13">
        <v>5</v>
      </c>
      <c r="J64" s="13">
        <v>2</v>
      </c>
      <c r="K64" s="37"/>
      <c r="L64" s="37"/>
      <c r="M64" s="41"/>
      <c r="N64" s="46"/>
      <c r="O64" s="47"/>
      <c r="P64" s="41"/>
      <c r="Q64" s="46"/>
      <c r="R64" s="47"/>
    </row>
    <row r="65" spans="3:18" ht="19.5" customHeight="1">
      <c r="C65" s="83"/>
      <c r="D65" s="79"/>
      <c r="E65" s="79"/>
      <c r="F65" s="84"/>
      <c r="K65" s="37"/>
      <c r="L65" s="37"/>
      <c r="M65" s="41"/>
      <c r="N65" s="46"/>
      <c r="O65" s="47"/>
      <c r="P65" s="41"/>
      <c r="Q65" s="46"/>
      <c r="R65" s="47"/>
    </row>
    <row r="66" spans="2:18" ht="19.5" customHeight="1">
      <c r="B66" s="102" t="s">
        <v>349</v>
      </c>
      <c r="C66" s="88" t="s">
        <v>4</v>
      </c>
      <c r="D66" s="79">
        <v>3</v>
      </c>
      <c r="E66" s="79">
        <v>0</v>
      </c>
      <c r="F66" s="72" t="s">
        <v>128</v>
      </c>
      <c r="H66" s="105" t="s">
        <v>245</v>
      </c>
      <c r="I66" s="13">
        <v>1</v>
      </c>
      <c r="J66" s="13">
        <v>0</v>
      </c>
      <c r="K66" s="37"/>
      <c r="L66" s="37"/>
      <c r="M66" s="41"/>
      <c r="N66" s="46"/>
      <c r="O66" s="47"/>
      <c r="P66" s="41"/>
      <c r="Q66" s="46"/>
      <c r="R66" s="47"/>
    </row>
    <row r="67" spans="1:18" ht="19.5" customHeight="1">
      <c r="A67" s="57" t="s">
        <v>350</v>
      </c>
      <c r="B67" s="1" t="s">
        <v>351</v>
      </c>
      <c r="C67" s="88" t="s">
        <v>5</v>
      </c>
      <c r="D67" s="79">
        <v>4</v>
      </c>
      <c r="E67" s="79">
        <v>0</v>
      </c>
      <c r="F67" s="72" t="s">
        <v>1</v>
      </c>
      <c r="H67" s="43" t="s">
        <v>247</v>
      </c>
      <c r="I67" s="13">
        <v>1</v>
      </c>
      <c r="J67" s="13">
        <v>0</v>
      </c>
      <c r="K67" s="37"/>
      <c r="L67" s="37"/>
      <c r="M67" s="41"/>
      <c r="N67" s="46"/>
      <c r="O67" s="47"/>
      <c r="P67" s="41"/>
      <c r="Q67" s="46"/>
      <c r="R67" s="47"/>
    </row>
    <row r="68" spans="1:18" ht="19.5" customHeight="1">
      <c r="A68" s="57" t="s">
        <v>244</v>
      </c>
      <c r="C68" s="88" t="s">
        <v>3</v>
      </c>
      <c r="D68" s="79">
        <v>0</v>
      </c>
      <c r="E68" s="79">
        <v>0</v>
      </c>
      <c r="F68" s="72" t="s">
        <v>124</v>
      </c>
      <c r="I68" s="13">
        <v>0</v>
      </c>
      <c r="J68" s="13">
        <v>0</v>
      </c>
      <c r="K68" s="37"/>
      <c r="L68" s="37"/>
      <c r="M68" s="41"/>
      <c r="N68" s="46"/>
      <c r="O68" s="47"/>
      <c r="P68" s="41"/>
      <c r="Q68" s="46"/>
      <c r="R68" s="47"/>
    </row>
    <row r="69" spans="3:18" ht="19.5" customHeight="1">
      <c r="C69" s="83"/>
      <c r="D69" s="79"/>
      <c r="E69" s="79"/>
      <c r="F69" s="84"/>
      <c r="K69" s="37"/>
      <c r="L69" s="37"/>
      <c r="M69" s="41"/>
      <c r="N69" s="46"/>
      <c r="O69" s="47"/>
      <c r="P69" s="41"/>
      <c r="Q69" s="46"/>
      <c r="R69" s="47"/>
    </row>
    <row r="70" spans="1:18" ht="19.5" customHeight="1">
      <c r="A70" s="57" t="s">
        <v>264</v>
      </c>
      <c r="B70" s="1" t="s">
        <v>263</v>
      </c>
      <c r="C70" s="88" t="s">
        <v>4</v>
      </c>
      <c r="D70" s="79">
        <v>1</v>
      </c>
      <c r="E70" s="79">
        <v>2</v>
      </c>
      <c r="F70" s="72" t="s">
        <v>0</v>
      </c>
      <c r="G70" s="3" t="s">
        <v>262</v>
      </c>
      <c r="I70" s="13">
        <v>0</v>
      </c>
      <c r="J70" s="13">
        <v>1</v>
      </c>
      <c r="K70" s="37"/>
      <c r="L70" s="37"/>
      <c r="M70" s="41"/>
      <c r="N70" s="46"/>
      <c r="O70" s="47"/>
      <c r="P70" s="41"/>
      <c r="Q70" s="46"/>
      <c r="R70" s="47"/>
    </row>
    <row r="71" spans="2:18" ht="19.5" customHeight="1">
      <c r="B71" s="102" t="s">
        <v>261</v>
      </c>
      <c r="C71" s="88" t="s">
        <v>2</v>
      </c>
      <c r="D71" s="79">
        <v>3</v>
      </c>
      <c r="E71" s="79">
        <v>0</v>
      </c>
      <c r="F71" s="72" t="s">
        <v>1</v>
      </c>
      <c r="I71" s="13">
        <v>1</v>
      </c>
      <c r="J71" s="13">
        <v>0</v>
      </c>
      <c r="K71" s="37"/>
      <c r="L71" s="37"/>
      <c r="M71" s="41"/>
      <c r="N71" s="46"/>
      <c r="O71" s="47"/>
      <c r="P71" s="41"/>
      <c r="Q71" s="46"/>
      <c r="R71" s="47"/>
    </row>
    <row r="72" spans="3:18" ht="19.5" customHeight="1">
      <c r="C72" s="88" t="s">
        <v>128</v>
      </c>
      <c r="D72" s="79">
        <v>0</v>
      </c>
      <c r="E72" s="79">
        <v>3</v>
      </c>
      <c r="F72" s="72" t="s">
        <v>3</v>
      </c>
      <c r="G72" s="103" t="s">
        <v>266</v>
      </c>
      <c r="H72" s="105" t="s">
        <v>267</v>
      </c>
      <c r="I72" s="13">
        <v>0</v>
      </c>
      <c r="J72" s="13">
        <v>2</v>
      </c>
      <c r="K72" s="37" t="s">
        <v>246</v>
      </c>
      <c r="M72" s="41"/>
      <c r="N72" s="46"/>
      <c r="O72" s="47"/>
      <c r="P72" s="41"/>
      <c r="Q72" s="46"/>
      <c r="R72" s="47"/>
    </row>
    <row r="73" spans="3:18" ht="19.5" customHeight="1">
      <c r="C73" s="83"/>
      <c r="D73" s="79"/>
      <c r="E73" s="79"/>
      <c r="F73" s="84"/>
      <c r="K73" s="37"/>
      <c r="L73" s="37"/>
      <c r="M73" s="41"/>
      <c r="N73" s="46"/>
      <c r="O73" s="47"/>
      <c r="P73" s="41"/>
      <c r="Q73" s="46"/>
      <c r="R73" s="47"/>
    </row>
    <row r="74" spans="3:18" ht="19.5" customHeight="1">
      <c r="C74" s="88" t="s">
        <v>124</v>
      </c>
      <c r="D74" s="80">
        <v>0</v>
      </c>
      <c r="E74" s="80">
        <v>1</v>
      </c>
      <c r="F74" s="72" t="s">
        <v>5</v>
      </c>
      <c r="G74" s="3" t="s">
        <v>352</v>
      </c>
      <c r="I74" s="13">
        <v>0</v>
      </c>
      <c r="J74" s="13">
        <v>0</v>
      </c>
      <c r="K74" s="37" t="s">
        <v>258</v>
      </c>
      <c r="L74" s="37" t="s">
        <v>255</v>
      </c>
      <c r="M74" s="41"/>
      <c r="N74" s="46"/>
      <c r="O74" s="47"/>
      <c r="P74" s="41"/>
      <c r="Q74" s="46"/>
      <c r="R74" s="47"/>
    </row>
    <row r="75" spans="3:18" ht="19.5" customHeight="1">
      <c r="C75" s="1"/>
      <c r="D75" s="37"/>
      <c r="E75" s="80"/>
      <c r="F75" s="3"/>
      <c r="K75" s="37"/>
      <c r="L75" s="37"/>
      <c r="M75" s="41"/>
      <c r="N75" s="46"/>
      <c r="O75" s="47"/>
      <c r="P75" s="41"/>
      <c r="Q75" s="46"/>
      <c r="R75" s="47"/>
    </row>
    <row r="76" spans="3:18" ht="19.5" customHeight="1">
      <c r="C76" s="1"/>
      <c r="D76" s="37"/>
      <c r="E76" s="80"/>
      <c r="F76" s="3"/>
      <c r="K76" s="37"/>
      <c r="L76" s="37"/>
      <c r="M76" s="41"/>
      <c r="N76" s="46"/>
      <c r="O76" s="47"/>
      <c r="P76" s="41"/>
      <c r="Q76" s="46"/>
      <c r="R76" s="47"/>
    </row>
    <row r="77" spans="3:18" ht="19.5" customHeight="1">
      <c r="C77" s="1"/>
      <c r="D77" s="37"/>
      <c r="E77" s="80"/>
      <c r="F77" s="3"/>
      <c r="K77" s="37"/>
      <c r="L77" s="37"/>
      <c r="M77" s="41"/>
      <c r="N77" s="46"/>
      <c r="O77" s="47"/>
      <c r="P77" s="41"/>
      <c r="Q77" s="46"/>
      <c r="R77" s="47"/>
    </row>
    <row r="78" spans="4:18" ht="19.5" customHeight="1">
      <c r="D78" s="80"/>
      <c r="E78" s="80"/>
      <c r="K78" s="37"/>
      <c r="L78" s="37"/>
      <c r="M78" s="41"/>
      <c r="N78" s="46"/>
      <c r="O78" s="47"/>
      <c r="P78" s="41"/>
      <c r="Q78" s="46"/>
      <c r="R78" s="47"/>
    </row>
    <row r="79" spans="3:18" ht="19.5" customHeight="1">
      <c r="C79" s="1"/>
      <c r="D79" s="37"/>
      <c r="E79" s="80"/>
      <c r="F79" s="3"/>
      <c r="K79" s="37"/>
      <c r="L79" s="37"/>
      <c r="M79" s="41"/>
      <c r="N79" s="46"/>
      <c r="O79" s="47"/>
      <c r="P79" s="41"/>
      <c r="Q79" s="46"/>
      <c r="R79" s="47"/>
    </row>
    <row r="80" spans="3:18" ht="19.5" customHeight="1">
      <c r="C80" s="1"/>
      <c r="D80" s="37"/>
      <c r="E80" s="80"/>
      <c r="F80" s="3"/>
      <c r="K80" s="37"/>
      <c r="L80" s="37"/>
      <c r="M80" s="41"/>
      <c r="N80" s="46"/>
      <c r="O80" s="47"/>
      <c r="P80" s="41"/>
      <c r="Q80" s="46"/>
      <c r="R80" s="47"/>
    </row>
    <row r="81" spans="3:18" ht="19.5" customHeight="1">
      <c r="C81" s="1"/>
      <c r="D81" s="37"/>
      <c r="E81" s="80"/>
      <c r="F81" s="3"/>
      <c r="K81" s="37"/>
      <c r="L81" s="37"/>
      <c r="M81" s="41"/>
      <c r="N81" s="46"/>
      <c r="O81" s="47"/>
      <c r="P81" s="41"/>
      <c r="Q81" s="46"/>
      <c r="R81" s="47"/>
    </row>
    <row r="82" spans="4:18" ht="19.5" customHeight="1">
      <c r="D82" s="80"/>
      <c r="E82" s="80"/>
      <c r="K82" s="37"/>
      <c r="L82" s="37"/>
      <c r="M82" s="41"/>
      <c r="N82" s="46"/>
      <c r="O82" s="47"/>
      <c r="P82" s="41"/>
      <c r="Q82" s="46"/>
      <c r="R82" s="47"/>
    </row>
    <row r="83" spans="3:18" ht="19.5" customHeight="1">
      <c r="C83" s="1"/>
      <c r="D83" s="37"/>
      <c r="E83" s="80"/>
      <c r="F83" s="3"/>
      <c r="M83" s="41"/>
      <c r="N83" s="46"/>
      <c r="O83" s="47"/>
      <c r="P83" s="41"/>
      <c r="Q83" s="46"/>
      <c r="R83" s="47"/>
    </row>
    <row r="84" spans="3:18" ht="19.5" customHeight="1">
      <c r="C84" s="1"/>
      <c r="D84" s="37"/>
      <c r="E84" s="80"/>
      <c r="F84" s="3"/>
      <c r="M84" s="41"/>
      <c r="N84" s="46"/>
      <c r="O84" s="47"/>
      <c r="P84" s="41"/>
      <c r="Q84" s="46"/>
      <c r="R84" s="47"/>
    </row>
    <row r="85" spans="3:18" ht="19.5" customHeight="1">
      <c r="C85" s="1"/>
      <c r="D85" s="44"/>
      <c r="E85" s="45"/>
      <c r="F85" s="3"/>
      <c r="M85" s="41"/>
      <c r="N85" s="46"/>
      <c r="O85" s="47"/>
      <c r="P85" s="41"/>
      <c r="Q85" s="46"/>
      <c r="R85" s="47"/>
    </row>
    <row r="86" spans="4:18" ht="19.5" customHeight="1">
      <c r="D86" s="80"/>
      <c r="E86" s="80"/>
      <c r="M86" s="41"/>
      <c r="N86" s="46"/>
      <c r="O86" s="47"/>
      <c r="P86" s="41"/>
      <c r="Q86" s="46"/>
      <c r="R86" s="47"/>
    </row>
    <row r="87" spans="3:18" ht="19.5" customHeight="1">
      <c r="C87" s="1"/>
      <c r="D87" s="37"/>
      <c r="E87" s="80"/>
      <c r="F87" s="3"/>
      <c r="M87" s="41"/>
      <c r="N87" s="46"/>
      <c r="O87" s="47"/>
      <c r="P87" s="41"/>
      <c r="Q87" s="46"/>
      <c r="R87" s="47"/>
    </row>
    <row r="88" spans="3:18" ht="19.5" customHeight="1">
      <c r="C88" s="1"/>
      <c r="D88" s="44"/>
      <c r="E88" s="45"/>
      <c r="F88" s="3"/>
      <c r="M88" s="41"/>
      <c r="N88" s="46"/>
      <c r="O88" s="47"/>
      <c r="P88" s="41"/>
      <c r="Q88" s="46"/>
      <c r="R88" s="47"/>
    </row>
    <row r="89" spans="3:18" ht="19.5" customHeight="1">
      <c r="C89" s="1"/>
      <c r="D89" s="37"/>
      <c r="E89" s="80"/>
      <c r="F89" s="3"/>
      <c r="M89" s="41"/>
      <c r="N89" s="46"/>
      <c r="O89" s="47"/>
      <c r="P89" s="41"/>
      <c r="Q89" s="46"/>
      <c r="R89" s="47"/>
    </row>
    <row r="90" spans="4:18" ht="19.5" customHeight="1">
      <c r="D90" s="80"/>
      <c r="E90" s="80"/>
      <c r="M90" s="41"/>
      <c r="N90" s="46"/>
      <c r="O90" s="47"/>
      <c r="P90" s="41"/>
      <c r="Q90" s="46"/>
      <c r="R90" s="47"/>
    </row>
    <row r="91" spans="3:18" ht="19.5" customHeight="1">
      <c r="C91" s="1"/>
      <c r="D91" s="37"/>
      <c r="E91" s="80"/>
      <c r="F91" s="3"/>
      <c r="M91" s="41"/>
      <c r="N91" s="46"/>
      <c r="O91" s="47"/>
      <c r="P91" s="41"/>
      <c r="Q91" s="46"/>
      <c r="R91" s="47"/>
    </row>
    <row r="92" spans="3:18" ht="19.5" customHeight="1">
      <c r="C92" s="1"/>
      <c r="D92" s="37"/>
      <c r="E92" s="80"/>
      <c r="F92" s="3"/>
      <c r="M92" s="41"/>
      <c r="N92" s="46"/>
      <c r="O92" s="47"/>
      <c r="P92" s="41"/>
      <c r="Q92" s="46"/>
      <c r="R92" s="47"/>
    </row>
    <row r="93" spans="3:18" ht="19.5" customHeight="1">
      <c r="C93" s="1"/>
      <c r="D93" s="37"/>
      <c r="E93" s="80"/>
      <c r="F93" s="3"/>
      <c r="M93" s="41"/>
      <c r="N93" s="46"/>
      <c r="O93" s="47"/>
      <c r="P93" s="41"/>
      <c r="Q93" s="46"/>
      <c r="R93" s="47"/>
    </row>
    <row r="94" spans="4:18" ht="19.5" customHeight="1">
      <c r="D94" s="80"/>
      <c r="E94" s="80"/>
      <c r="M94" s="41"/>
      <c r="N94" s="46"/>
      <c r="O94" s="47"/>
      <c r="P94" s="41"/>
      <c r="Q94" s="46"/>
      <c r="R94" s="47"/>
    </row>
    <row r="95" spans="13:18" ht="19.5" customHeight="1">
      <c r="M95" s="41"/>
      <c r="N95" s="46"/>
      <c r="O95" s="47"/>
      <c r="P95" s="41"/>
      <c r="Q95" s="46"/>
      <c r="R95" s="47"/>
    </row>
    <row r="96" spans="13:18" ht="19.5" customHeight="1">
      <c r="M96" s="41"/>
      <c r="N96" s="46"/>
      <c r="O96" s="47"/>
      <c r="P96" s="41"/>
      <c r="Q96" s="46"/>
      <c r="R96" s="47"/>
    </row>
    <row r="97" spans="13:18" ht="19.5" customHeight="1">
      <c r="M97" s="41"/>
      <c r="N97" s="46"/>
      <c r="O97" s="47"/>
      <c r="P97" s="41"/>
      <c r="Q97" s="46"/>
      <c r="R97" s="47"/>
    </row>
    <row r="98" spans="13:18" ht="19.5" customHeight="1">
      <c r="M98" s="41"/>
      <c r="N98" s="46"/>
      <c r="O98" s="47"/>
      <c r="P98" s="41"/>
      <c r="Q98" s="46"/>
      <c r="R98" s="47"/>
    </row>
    <row r="99" spans="13:18" ht="19.5" customHeight="1">
      <c r="M99" s="41"/>
      <c r="N99" s="46"/>
      <c r="O99" s="47"/>
      <c r="P99" s="41"/>
      <c r="Q99" s="46"/>
      <c r="R99" s="47"/>
    </row>
    <row r="100" spans="13:18" ht="19.5" customHeight="1">
      <c r="M100" s="41"/>
      <c r="N100" s="46"/>
      <c r="O100" s="47"/>
      <c r="P100" s="41"/>
      <c r="Q100" s="46"/>
      <c r="R100" s="47"/>
    </row>
    <row r="101" spans="13:18" ht="19.5" customHeight="1">
      <c r="M101" s="41"/>
      <c r="N101" s="46"/>
      <c r="O101" s="47"/>
      <c r="P101" s="41"/>
      <c r="Q101" s="46"/>
      <c r="R101" s="47"/>
    </row>
    <row r="102" spans="13:18" ht="19.5" customHeight="1">
      <c r="M102" s="41"/>
      <c r="N102" s="46"/>
      <c r="O102" s="47"/>
      <c r="P102" s="41"/>
      <c r="Q102" s="46"/>
      <c r="R102" s="47"/>
    </row>
    <row r="103" spans="13:18" ht="19.5" customHeight="1">
      <c r="M103" s="41"/>
      <c r="N103" s="46"/>
      <c r="O103" s="47"/>
      <c r="P103" s="41"/>
      <c r="Q103" s="46"/>
      <c r="R103" s="47"/>
    </row>
    <row r="104" spans="13:18" ht="19.5" customHeight="1">
      <c r="M104" s="41"/>
      <c r="N104" s="46"/>
      <c r="O104" s="47"/>
      <c r="P104" s="41"/>
      <c r="Q104" s="46"/>
      <c r="R104" s="47"/>
    </row>
    <row r="105" spans="13:18" ht="19.5" customHeight="1">
      <c r="M105" s="41"/>
      <c r="N105" s="46"/>
      <c r="O105" s="47"/>
      <c r="P105" s="41"/>
      <c r="Q105" s="46"/>
      <c r="R105" s="47"/>
    </row>
    <row r="106" spans="13:18" ht="19.5" customHeight="1">
      <c r="M106" s="41"/>
      <c r="N106" s="46"/>
      <c r="O106" s="47"/>
      <c r="P106" s="41"/>
      <c r="Q106" s="46"/>
      <c r="R106" s="47"/>
    </row>
    <row r="107" spans="13:18" ht="19.5" customHeight="1">
      <c r="M107" s="41"/>
      <c r="N107" s="46"/>
      <c r="O107" s="47"/>
      <c r="P107" s="41"/>
      <c r="Q107" s="46"/>
      <c r="R107" s="47"/>
    </row>
    <row r="108" spans="3:18" ht="19.5" customHeight="1">
      <c r="C108" s="1"/>
      <c r="M108" s="41"/>
      <c r="N108" s="46"/>
      <c r="O108" s="47"/>
      <c r="P108" s="41"/>
      <c r="Q108" s="46"/>
      <c r="R108" s="47"/>
    </row>
    <row r="109" spans="3:18" ht="19.5" customHeight="1">
      <c r="C109" s="1"/>
      <c r="M109" s="41"/>
      <c r="N109" s="46"/>
      <c r="O109" s="47"/>
      <c r="P109" s="41"/>
      <c r="Q109" s="46"/>
      <c r="R109" s="47"/>
    </row>
    <row r="110" spans="3:18" ht="19.5" customHeight="1">
      <c r="C110" s="1"/>
      <c r="M110" s="41"/>
      <c r="N110" s="46"/>
      <c r="O110" s="47"/>
      <c r="P110" s="41"/>
      <c r="Q110" s="46"/>
      <c r="R110" s="47"/>
    </row>
    <row r="111" spans="3:18" ht="19.5" customHeight="1">
      <c r="C111" s="1"/>
      <c r="M111" s="41"/>
      <c r="N111" s="46"/>
      <c r="O111" s="47"/>
      <c r="P111" s="41"/>
      <c r="Q111" s="46"/>
      <c r="R111" s="47"/>
    </row>
    <row r="112" spans="13:18" ht="19.5" customHeight="1">
      <c r="M112" s="41"/>
      <c r="N112" s="46"/>
      <c r="O112" s="47"/>
      <c r="P112" s="41"/>
      <c r="Q112" s="46"/>
      <c r="R112" s="47"/>
    </row>
    <row r="113" spans="13:18" ht="19.5" customHeight="1">
      <c r="M113" s="41"/>
      <c r="N113" s="46"/>
      <c r="O113" s="47"/>
      <c r="P113" s="41"/>
      <c r="Q113" s="46"/>
      <c r="R113" s="47"/>
    </row>
    <row r="114" spans="13:18" ht="19.5" customHeight="1">
      <c r="M114" s="41"/>
      <c r="N114" s="46"/>
      <c r="O114" s="47"/>
      <c r="P114" s="41"/>
      <c r="Q114" s="46"/>
      <c r="R114" s="47"/>
    </row>
    <row r="115" spans="3:18" ht="19.5" customHeight="1">
      <c r="C115" s="1"/>
      <c r="M115" s="41"/>
      <c r="N115" s="46"/>
      <c r="O115" s="47"/>
      <c r="P115" s="41"/>
      <c r="Q115" s="46"/>
      <c r="R115" s="47"/>
    </row>
    <row r="116" spans="3:18" ht="19.5" customHeight="1">
      <c r="C116" s="1"/>
      <c r="M116" s="41"/>
      <c r="N116" s="46"/>
      <c r="O116" s="47"/>
      <c r="P116" s="41"/>
      <c r="Q116" s="46"/>
      <c r="R116" s="47"/>
    </row>
    <row r="117" spans="3:18" ht="19.5" customHeight="1">
      <c r="C117" s="1"/>
      <c r="M117" s="41"/>
      <c r="N117" s="46"/>
      <c r="O117" s="47"/>
      <c r="P117" s="41"/>
      <c r="Q117" s="46"/>
      <c r="R117" s="47"/>
    </row>
    <row r="118" spans="3:18" ht="19.5" customHeight="1">
      <c r="C118" s="1"/>
      <c r="M118" s="41"/>
      <c r="N118" s="46"/>
      <c r="O118" s="47"/>
      <c r="P118" s="41"/>
      <c r="Q118" s="46"/>
      <c r="R118" s="47"/>
    </row>
    <row r="119" spans="13:18" ht="19.5" customHeight="1">
      <c r="M119" s="41"/>
      <c r="N119" s="46"/>
      <c r="O119" s="47"/>
      <c r="P119" s="41"/>
      <c r="Q119" s="46"/>
      <c r="R119" s="47"/>
    </row>
    <row r="120" spans="13:18" ht="19.5" customHeight="1">
      <c r="M120" s="41"/>
      <c r="N120" s="46"/>
      <c r="O120" s="47"/>
      <c r="P120" s="41"/>
      <c r="Q120" s="46"/>
      <c r="R120" s="47"/>
    </row>
    <row r="121" spans="13:18" ht="19.5" customHeight="1">
      <c r="M121" s="41"/>
      <c r="N121" s="46"/>
      <c r="O121" s="47"/>
      <c r="P121" s="41"/>
      <c r="Q121" s="46"/>
      <c r="R121" s="47"/>
    </row>
    <row r="122" spans="3:18" ht="19.5" customHeight="1">
      <c r="C122" s="1"/>
      <c r="M122" s="41"/>
      <c r="N122" s="46"/>
      <c r="O122" s="47"/>
      <c r="P122" s="41"/>
      <c r="Q122" s="46"/>
      <c r="R122" s="47"/>
    </row>
    <row r="123" spans="3:18" ht="19.5" customHeight="1">
      <c r="C123" s="1"/>
      <c r="M123" s="41"/>
      <c r="N123" s="46"/>
      <c r="O123" s="47"/>
      <c r="P123" s="41"/>
      <c r="Q123" s="46"/>
      <c r="R123" s="47"/>
    </row>
    <row r="124" spans="3:18" ht="19.5" customHeight="1">
      <c r="C124" s="1"/>
      <c r="M124" s="41"/>
      <c r="N124" s="46"/>
      <c r="O124" s="47"/>
      <c r="P124" s="41"/>
      <c r="Q124" s="46"/>
      <c r="R124" s="47"/>
    </row>
    <row r="125" spans="3:18" ht="19.5" customHeight="1">
      <c r="C125" s="1"/>
      <c r="M125" s="41"/>
      <c r="N125" s="46"/>
      <c r="O125" s="47"/>
      <c r="P125" s="41"/>
      <c r="Q125" s="46"/>
      <c r="R125" s="47"/>
    </row>
    <row r="126" spans="13:18" ht="19.5" customHeight="1">
      <c r="M126" s="41"/>
      <c r="N126" s="46"/>
      <c r="O126" s="47"/>
      <c r="P126" s="41"/>
      <c r="Q126" s="46"/>
      <c r="R126" s="47"/>
    </row>
    <row r="127" spans="13:18" ht="19.5" customHeight="1">
      <c r="M127" s="41"/>
      <c r="N127" s="46"/>
      <c r="O127" s="47"/>
      <c r="P127" s="41"/>
      <c r="Q127" s="46"/>
      <c r="R127" s="47"/>
    </row>
    <row r="128" spans="13:18" ht="19.5" customHeight="1">
      <c r="M128" s="41"/>
      <c r="N128" s="46"/>
      <c r="O128" s="47"/>
      <c r="P128" s="41"/>
      <c r="Q128" s="46"/>
      <c r="R128" s="47"/>
    </row>
    <row r="129" spans="13:18" ht="19.5" customHeight="1">
      <c r="M129" s="41"/>
      <c r="N129" s="46"/>
      <c r="O129" s="47"/>
      <c r="P129" s="41"/>
      <c r="Q129" s="46"/>
      <c r="R129" s="47"/>
    </row>
    <row r="130" spans="13:18" ht="19.5" customHeight="1">
      <c r="M130" s="41"/>
      <c r="N130" s="46"/>
      <c r="O130" s="47"/>
      <c r="P130" s="41"/>
      <c r="Q130" s="46"/>
      <c r="R130" s="47"/>
    </row>
    <row r="131" spans="13:18" ht="19.5" customHeight="1">
      <c r="M131" s="41"/>
      <c r="N131" s="46"/>
      <c r="O131" s="47"/>
      <c r="P131" s="41"/>
      <c r="Q131" s="46"/>
      <c r="R131" s="47"/>
    </row>
    <row r="132" spans="13:18" ht="19.5" customHeight="1">
      <c r="M132" s="41"/>
      <c r="N132" s="46"/>
      <c r="O132" s="47"/>
      <c r="P132" s="41"/>
      <c r="Q132" s="46"/>
      <c r="R132" s="47"/>
    </row>
    <row r="133" spans="13:18" ht="19.5" customHeight="1">
      <c r="M133" s="41"/>
      <c r="N133" s="46"/>
      <c r="O133" s="47"/>
      <c r="P133" s="41"/>
      <c r="Q133" s="46"/>
      <c r="R133" s="47"/>
    </row>
    <row r="134" spans="13:18" ht="19.5" customHeight="1">
      <c r="M134" s="41"/>
      <c r="N134" s="46"/>
      <c r="O134" s="47"/>
      <c r="P134" s="41"/>
      <c r="Q134" s="46"/>
      <c r="R134" s="47"/>
    </row>
    <row r="135" spans="13:18" ht="19.5" customHeight="1">
      <c r="M135" s="41"/>
      <c r="N135" s="46"/>
      <c r="O135" s="47"/>
      <c r="P135" s="41"/>
      <c r="Q135" s="46"/>
      <c r="R135" s="47"/>
    </row>
    <row r="136" spans="13:18" ht="19.5" customHeight="1">
      <c r="M136" s="41"/>
      <c r="N136" s="46"/>
      <c r="O136" s="47"/>
      <c r="P136" s="41"/>
      <c r="Q136" s="46"/>
      <c r="R136" s="47"/>
    </row>
    <row r="137" spans="13:18" ht="19.5" customHeight="1">
      <c r="M137" s="41"/>
      <c r="N137" s="46"/>
      <c r="O137" s="47"/>
      <c r="P137" s="41"/>
      <c r="Q137" s="46"/>
      <c r="R137" s="47"/>
    </row>
    <row r="138" spans="13:18" ht="19.5" customHeight="1">
      <c r="M138" s="41"/>
      <c r="N138" s="46"/>
      <c r="O138" s="47"/>
      <c r="P138" s="41"/>
      <c r="Q138" s="46"/>
      <c r="R138" s="47"/>
    </row>
    <row r="139" spans="13:18" ht="19.5" customHeight="1">
      <c r="M139" s="41"/>
      <c r="N139" s="46"/>
      <c r="O139" s="47"/>
      <c r="P139" s="41"/>
      <c r="Q139" s="46"/>
      <c r="R139" s="47"/>
    </row>
    <row r="140" spans="13:18" ht="19.5" customHeight="1">
      <c r="M140" s="41"/>
      <c r="N140" s="46"/>
      <c r="O140" s="47"/>
      <c r="P140" s="41"/>
      <c r="Q140" s="46"/>
      <c r="R140" s="47"/>
    </row>
    <row r="141" spans="13:18" ht="19.5" customHeight="1">
      <c r="M141" s="41"/>
      <c r="N141" s="46"/>
      <c r="O141" s="47"/>
      <c r="P141" s="41"/>
      <c r="Q141" s="46"/>
      <c r="R141" s="47"/>
    </row>
    <row r="142" spans="13:18" ht="19.5" customHeight="1">
      <c r="M142" s="41"/>
      <c r="N142" s="46"/>
      <c r="O142" s="47"/>
      <c r="P142" s="41"/>
      <c r="Q142" s="46"/>
      <c r="R142" s="47"/>
    </row>
    <row r="143" spans="13:18" ht="19.5" customHeight="1">
      <c r="M143" s="41"/>
      <c r="N143" s="46"/>
      <c r="O143" s="47"/>
      <c r="P143" s="41"/>
      <c r="Q143" s="46"/>
      <c r="R143" s="47"/>
    </row>
  </sheetData>
  <sheetProtection/>
  <mergeCells count="6">
    <mergeCell ref="S1:V1"/>
    <mergeCell ref="M1:O1"/>
    <mergeCell ref="P1:R1"/>
    <mergeCell ref="D1:E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AG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5.7109375" style="13" customWidth="1"/>
    <col min="2" max="2" width="20.7109375" style="2" customWidth="1"/>
    <col min="3" max="18" width="5.7109375" style="12" customWidth="1"/>
    <col min="19" max="33" width="5.7109375" style="2" customWidth="1"/>
    <col min="34" max="16384" width="9.140625" style="2" customWidth="1"/>
  </cols>
  <sheetData>
    <row r="1" spans="4:33" ht="15" customHeight="1">
      <c r="D1" s="2"/>
      <c r="J1" s="142" t="s">
        <v>34</v>
      </c>
      <c r="L1" s="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</row>
    <row r="2" spans="3:33" ht="15" customHeight="1">
      <c r="C2" s="110" t="s">
        <v>15</v>
      </c>
      <c r="D2" s="110" t="s">
        <v>14</v>
      </c>
      <c r="E2" s="110" t="s">
        <v>15</v>
      </c>
      <c r="F2" s="110" t="s">
        <v>14</v>
      </c>
      <c r="G2" s="110" t="s">
        <v>15</v>
      </c>
      <c r="H2" s="110" t="s">
        <v>14</v>
      </c>
      <c r="I2" s="78" t="s">
        <v>14</v>
      </c>
      <c r="J2" s="142"/>
      <c r="K2" s="78" t="s">
        <v>14</v>
      </c>
      <c r="L2" s="78" t="s">
        <v>15</v>
      </c>
      <c r="M2" s="78" t="s">
        <v>15</v>
      </c>
      <c r="N2" s="78" t="s">
        <v>14</v>
      </c>
      <c r="O2" s="78" t="s">
        <v>14</v>
      </c>
      <c r="P2" s="78" t="s">
        <v>15</v>
      </c>
      <c r="Q2" s="86" t="s">
        <v>15</v>
      </c>
      <c r="R2" s="78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3:33" ht="15" customHeight="1">
      <c r="C3" s="108" t="s">
        <v>23</v>
      </c>
      <c r="D3" s="107" t="s">
        <v>21</v>
      </c>
      <c r="E3" s="108" t="s">
        <v>23</v>
      </c>
      <c r="F3" s="107" t="s">
        <v>21</v>
      </c>
      <c r="G3" s="108" t="s">
        <v>23</v>
      </c>
      <c r="H3" s="109" t="s">
        <v>22</v>
      </c>
      <c r="I3" s="107" t="s">
        <v>21</v>
      </c>
      <c r="J3" s="142"/>
      <c r="K3" s="108" t="s">
        <v>23</v>
      </c>
      <c r="L3" s="108" t="s">
        <v>23</v>
      </c>
      <c r="M3" s="107" t="s">
        <v>21</v>
      </c>
      <c r="N3" s="109" t="s">
        <v>22</v>
      </c>
      <c r="O3" s="108" t="s">
        <v>23</v>
      </c>
      <c r="P3" s="108" t="s">
        <v>23</v>
      </c>
      <c r="Q3" s="108" t="s">
        <v>23</v>
      </c>
      <c r="R3" s="110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27" ht="15" customHeight="1">
      <c r="A4" s="11" t="s">
        <v>113</v>
      </c>
      <c r="B4" s="52" t="s">
        <v>31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/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 t="s">
        <v>33</v>
      </c>
      <c r="T4" s="78"/>
      <c r="U4" s="78"/>
      <c r="V4" s="78"/>
      <c r="W4" s="78"/>
      <c r="X4" s="78"/>
      <c r="Y4" s="78"/>
      <c r="Z4" s="78"/>
      <c r="AA4" s="78"/>
    </row>
    <row r="5" spans="1:18" s="51" customFormat="1" ht="15" customHeight="1">
      <c r="A5" s="13">
        <v>1</v>
      </c>
      <c r="B5" s="70" t="s">
        <v>79</v>
      </c>
      <c r="C5" s="13"/>
      <c r="D5" s="13"/>
      <c r="E5" s="13"/>
      <c r="F5" s="13"/>
      <c r="G5" s="13"/>
      <c r="H5" s="13"/>
      <c r="I5" s="13"/>
      <c r="J5" s="62"/>
      <c r="K5" s="13"/>
      <c r="L5" s="13"/>
      <c r="M5" s="13"/>
      <c r="N5" s="13"/>
      <c r="O5" s="13"/>
      <c r="P5" s="13"/>
      <c r="Q5" s="13"/>
      <c r="R5" s="61">
        <f aca="true" t="shared" si="0" ref="R5:R23">SUM(C5:Q5)</f>
        <v>0</v>
      </c>
    </row>
    <row r="6" spans="1:18" s="51" customFormat="1" ht="15" customHeight="1">
      <c r="A6" s="13">
        <v>33</v>
      </c>
      <c r="B6" s="70" t="s">
        <v>220</v>
      </c>
      <c r="C6" s="40"/>
      <c r="D6" s="40"/>
      <c r="E6" s="40"/>
      <c r="F6" s="40"/>
      <c r="G6" s="40"/>
      <c r="H6" s="40"/>
      <c r="I6" s="40"/>
      <c r="J6" s="62"/>
      <c r="K6" s="13"/>
      <c r="L6" s="13"/>
      <c r="M6" s="13"/>
      <c r="N6" s="13"/>
      <c r="O6" s="13"/>
      <c r="P6" s="13"/>
      <c r="Q6" s="13"/>
      <c r="R6" s="61">
        <f t="shared" si="0"/>
        <v>0</v>
      </c>
    </row>
    <row r="7" spans="1:18" s="51" customFormat="1" ht="15" customHeight="1">
      <c r="A7" s="13">
        <v>5</v>
      </c>
      <c r="B7" s="70" t="s">
        <v>101</v>
      </c>
      <c r="C7" s="40"/>
      <c r="D7" s="40"/>
      <c r="E7" s="40"/>
      <c r="F7" s="40"/>
      <c r="G7" s="40"/>
      <c r="H7" s="40"/>
      <c r="I7" s="40"/>
      <c r="J7" s="62"/>
      <c r="K7" s="40"/>
      <c r="L7" s="40"/>
      <c r="M7" s="40"/>
      <c r="N7" s="40"/>
      <c r="O7" s="40"/>
      <c r="P7" s="13"/>
      <c r="Q7" s="13"/>
      <c r="R7" s="61">
        <f t="shared" si="0"/>
        <v>0</v>
      </c>
    </row>
    <row r="8" spans="1:18" s="51" customFormat="1" ht="15" customHeight="1">
      <c r="A8" s="13">
        <v>26</v>
      </c>
      <c r="B8" s="70" t="s">
        <v>80</v>
      </c>
      <c r="C8" s="40"/>
      <c r="D8" s="40"/>
      <c r="E8" s="40"/>
      <c r="F8" s="40"/>
      <c r="G8" s="40"/>
      <c r="H8" s="40"/>
      <c r="I8" s="40"/>
      <c r="J8" s="62"/>
      <c r="K8" s="40"/>
      <c r="L8" s="40"/>
      <c r="M8" s="40"/>
      <c r="N8" s="40"/>
      <c r="O8" s="40"/>
      <c r="P8" s="13"/>
      <c r="Q8" s="13"/>
      <c r="R8" s="61">
        <f t="shared" si="0"/>
        <v>0</v>
      </c>
    </row>
    <row r="9" spans="1:18" s="51" customFormat="1" ht="15" customHeight="1">
      <c r="A9" s="13">
        <v>6</v>
      </c>
      <c r="B9" s="70" t="s">
        <v>81</v>
      </c>
      <c r="C9" s="40"/>
      <c r="D9" s="40"/>
      <c r="E9" s="40"/>
      <c r="F9" s="40"/>
      <c r="G9" s="40"/>
      <c r="H9" s="40"/>
      <c r="I9" s="40"/>
      <c r="J9" s="62"/>
      <c r="K9" s="40"/>
      <c r="L9" s="40"/>
      <c r="M9" s="40"/>
      <c r="N9" s="87"/>
      <c r="O9" s="40"/>
      <c r="P9" s="13"/>
      <c r="Q9" s="13"/>
      <c r="R9" s="61">
        <f t="shared" si="0"/>
        <v>0</v>
      </c>
    </row>
    <row r="10" spans="1:18" s="51" customFormat="1" ht="15" customHeight="1">
      <c r="A10" s="13">
        <v>2</v>
      </c>
      <c r="B10" s="70" t="s">
        <v>82</v>
      </c>
      <c r="C10" s="87"/>
      <c r="D10" s="40"/>
      <c r="E10" s="40"/>
      <c r="F10" s="87"/>
      <c r="G10" s="40"/>
      <c r="H10" s="91"/>
      <c r="I10" s="40"/>
      <c r="J10" s="62"/>
      <c r="K10" s="40"/>
      <c r="L10" s="40"/>
      <c r="M10" s="40"/>
      <c r="N10" s="40"/>
      <c r="O10" s="40"/>
      <c r="P10" s="13"/>
      <c r="Q10" s="13"/>
      <c r="R10" s="61">
        <f t="shared" si="0"/>
        <v>0</v>
      </c>
    </row>
    <row r="11" spans="1:18" s="51" customFormat="1" ht="15" customHeight="1">
      <c r="A11" s="13">
        <v>3</v>
      </c>
      <c r="B11" s="70" t="s">
        <v>83</v>
      </c>
      <c r="C11" s="40"/>
      <c r="D11" s="40"/>
      <c r="E11" s="40"/>
      <c r="F11" s="40"/>
      <c r="G11" s="40"/>
      <c r="H11" s="40"/>
      <c r="I11" s="40"/>
      <c r="J11" s="62"/>
      <c r="K11" s="40"/>
      <c r="L11" s="40"/>
      <c r="M11" s="40"/>
      <c r="N11" s="40"/>
      <c r="O11" s="40"/>
      <c r="P11" s="13"/>
      <c r="Q11" s="13"/>
      <c r="R11" s="61">
        <f t="shared" si="0"/>
        <v>0</v>
      </c>
    </row>
    <row r="12" spans="1:18" s="51" customFormat="1" ht="15" customHeight="1">
      <c r="A12" s="13">
        <v>4</v>
      </c>
      <c r="B12" s="70" t="s">
        <v>84</v>
      </c>
      <c r="C12" s="40"/>
      <c r="D12" s="40"/>
      <c r="E12" s="40"/>
      <c r="F12" s="40"/>
      <c r="G12" s="40"/>
      <c r="H12" s="40"/>
      <c r="I12" s="40"/>
      <c r="J12" s="62"/>
      <c r="K12" s="40"/>
      <c r="L12" s="40"/>
      <c r="M12" s="40"/>
      <c r="N12" s="40"/>
      <c r="O12" s="40"/>
      <c r="P12" s="13"/>
      <c r="Q12" s="13"/>
      <c r="R12" s="61">
        <f t="shared" si="0"/>
        <v>0</v>
      </c>
    </row>
    <row r="13" spans="1:18" s="51" customFormat="1" ht="15" customHeight="1">
      <c r="A13" s="13">
        <v>8</v>
      </c>
      <c r="B13" s="70" t="s">
        <v>85</v>
      </c>
      <c r="C13" s="40"/>
      <c r="D13" s="40"/>
      <c r="E13" s="40"/>
      <c r="F13" s="40"/>
      <c r="G13" s="40"/>
      <c r="H13" s="40"/>
      <c r="I13" s="40"/>
      <c r="J13" s="62"/>
      <c r="K13" s="40"/>
      <c r="L13" s="40"/>
      <c r="M13" s="40"/>
      <c r="N13" s="40"/>
      <c r="O13" s="40"/>
      <c r="P13" s="13"/>
      <c r="Q13" s="13"/>
      <c r="R13" s="61">
        <f t="shared" si="0"/>
        <v>0</v>
      </c>
    </row>
    <row r="14" spans="1:18" s="51" customFormat="1" ht="15" customHeight="1">
      <c r="A14" s="13">
        <v>20</v>
      </c>
      <c r="B14" s="70" t="s">
        <v>86</v>
      </c>
      <c r="C14" s="40"/>
      <c r="D14" s="40"/>
      <c r="E14" s="40"/>
      <c r="F14" s="40">
        <v>1</v>
      </c>
      <c r="G14" s="40"/>
      <c r="H14" s="40"/>
      <c r="I14" s="40">
        <v>1</v>
      </c>
      <c r="J14" s="62"/>
      <c r="K14" s="40"/>
      <c r="L14" s="40"/>
      <c r="M14" s="40">
        <v>1</v>
      </c>
      <c r="N14" s="40"/>
      <c r="O14" s="40"/>
      <c r="P14" s="87"/>
      <c r="Q14" s="13"/>
      <c r="R14" s="61">
        <f t="shared" si="0"/>
        <v>3</v>
      </c>
    </row>
    <row r="15" spans="1:18" s="51" customFormat="1" ht="15" customHeight="1">
      <c r="A15" s="13">
        <v>17</v>
      </c>
      <c r="B15" s="70" t="s">
        <v>87</v>
      </c>
      <c r="C15" s="40"/>
      <c r="D15" s="40"/>
      <c r="E15" s="40"/>
      <c r="F15" s="40">
        <v>2</v>
      </c>
      <c r="G15" s="40"/>
      <c r="H15" s="40"/>
      <c r="I15" s="40"/>
      <c r="J15" s="62"/>
      <c r="K15" s="40"/>
      <c r="L15" s="40"/>
      <c r="M15" s="40"/>
      <c r="N15" s="40"/>
      <c r="O15" s="40"/>
      <c r="P15" s="13"/>
      <c r="Q15" s="13"/>
      <c r="R15" s="61">
        <f t="shared" si="0"/>
        <v>2</v>
      </c>
    </row>
    <row r="16" spans="1:18" s="51" customFormat="1" ht="15" customHeight="1">
      <c r="A16" s="13">
        <v>11</v>
      </c>
      <c r="B16" s="70" t="s">
        <v>221</v>
      </c>
      <c r="C16" s="40"/>
      <c r="D16" s="40"/>
      <c r="E16" s="40"/>
      <c r="F16" s="40"/>
      <c r="G16" s="40"/>
      <c r="H16" s="40"/>
      <c r="I16" s="40"/>
      <c r="J16" s="62"/>
      <c r="K16" s="40"/>
      <c r="L16" s="40"/>
      <c r="M16" s="40"/>
      <c r="N16" s="40"/>
      <c r="O16" s="40"/>
      <c r="P16" s="13"/>
      <c r="Q16" s="13"/>
      <c r="R16" s="61">
        <f t="shared" si="0"/>
        <v>0</v>
      </c>
    </row>
    <row r="17" spans="1:18" s="51" customFormat="1" ht="15" customHeight="1">
      <c r="A17" s="13">
        <v>27</v>
      </c>
      <c r="B17" s="70" t="s">
        <v>88</v>
      </c>
      <c r="C17" s="40"/>
      <c r="D17" s="40"/>
      <c r="E17" s="40"/>
      <c r="F17" s="40"/>
      <c r="G17" s="40"/>
      <c r="H17" s="40"/>
      <c r="I17" s="40"/>
      <c r="J17" s="62"/>
      <c r="K17" s="40"/>
      <c r="L17" s="40"/>
      <c r="M17" s="40"/>
      <c r="N17" s="40"/>
      <c r="O17" s="40"/>
      <c r="P17" s="13"/>
      <c r="Q17" s="13"/>
      <c r="R17" s="61">
        <f t="shared" si="0"/>
        <v>0</v>
      </c>
    </row>
    <row r="18" spans="1:18" s="51" customFormat="1" ht="15" customHeight="1">
      <c r="A18" s="13">
        <v>23</v>
      </c>
      <c r="B18" s="70" t="s">
        <v>222</v>
      </c>
      <c r="C18" s="40"/>
      <c r="D18" s="40">
        <v>1</v>
      </c>
      <c r="E18" s="40"/>
      <c r="F18" s="40">
        <v>1</v>
      </c>
      <c r="G18" s="40"/>
      <c r="H18" s="40"/>
      <c r="I18" s="40"/>
      <c r="J18" s="62"/>
      <c r="K18" s="40"/>
      <c r="L18" s="40"/>
      <c r="M18" s="40"/>
      <c r="N18" s="40">
        <v>1</v>
      </c>
      <c r="O18" s="40"/>
      <c r="P18" s="13"/>
      <c r="Q18" s="13"/>
      <c r="R18" s="61">
        <f t="shared" si="0"/>
        <v>3</v>
      </c>
    </row>
    <row r="19" spans="1:18" s="51" customFormat="1" ht="15" customHeight="1">
      <c r="A19" s="13">
        <v>10</v>
      </c>
      <c r="B19" s="70" t="s">
        <v>89</v>
      </c>
      <c r="C19" s="40"/>
      <c r="D19" s="40"/>
      <c r="E19" s="40">
        <v>1</v>
      </c>
      <c r="F19" s="40">
        <v>3</v>
      </c>
      <c r="G19" s="40"/>
      <c r="H19" s="40"/>
      <c r="I19" s="87">
        <v>2</v>
      </c>
      <c r="J19" s="62"/>
      <c r="K19" s="40"/>
      <c r="L19" s="40"/>
      <c r="M19" s="40">
        <v>1</v>
      </c>
      <c r="N19" s="40"/>
      <c r="O19" s="40">
        <v>1</v>
      </c>
      <c r="P19" s="13"/>
      <c r="Q19" s="13"/>
      <c r="R19" s="61">
        <f t="shared" si="0"/>
        <v>8</v>
      </c>
    </row>
    <row r="20" spans="1:18" s="51" customFormat="1" ht="15" customHeight="1">
      <c r="A20" s="13">
        <v>9</v>
      </c>
      <c r="B20" s="70" t="s">
        <v>90</v>
      </c>
      <c r="C20" s="40"/>
      <c r="D20" s="40"/>
      <c r="E20" s="40"/>
      <c r="F20" s="40"/>
      <c r="G20" s="40"/>
      <c r="H20" s="40"/>
      <c r="I20" s="40"/>
      <c r="J20" s="62"/>
      <c r="K20" s="40"/>
      <c r="L20" s="40"/>
      <c r="M20" s="40"/>
      <c r="N20" s="40"/>
      <c r="O20" s="40"/>
      <c r="P20" s="13"/>
      <c r="Q20" s="13"/>
      <c r="R20" s="61">
        <f t="shared" si="0"/>
        <v>0</v>
      </c>
    </row>
    <row r="21" spans="1:18" s="51" customFormat="1" ht="15" customHeight="1">
      <c r="A21" s="13">
        <v>7</v>
      </c>
      <c r="B21" s="70" t="s">
        <v>223</v>
      </c>
      <c r="C21" s="40"/>
      <c r="D21" s="40">
        <v>2</v>
      </c>
      <c r="E21" s="40"/>
      <c r="F21" s="40">
        <v>2</v>
      </c>
      <c r="G21" s="40"/>
      <c r="H21" s="40"/>
      <c r="I21" s="40"/>
      <c r="J21" s="62"/>
      <c r="K21" s="40"/>
      <c r="L21" s="40"/>
      <c r="M21" s="40">
        <v>2</v>
      </c>
      <c r="N21" s="40"/>
      <c r="O21" s="40"/>
      <c r="P21" s="13"/>
      <c r="Q21" s="13"/>
      <c r="R21" s="61">
        <f t="shared" si="0"/>
        <v>6</v>
      </c>
    </row>
    <row r="22" spans="1:18" s="51" customFormat="1" ht="15" customHeight="1">
      <c r="A22" s="13">
        <v>22</v>
      </c>
      <c r="B22" s="70" t="s">
        <v>91</v>
      </c>
      <c r="C22" s="40"/>
      <c r="D22" s="40"/>
      <c r="E22" s="40"/>
      <c r="F22" s="40"/>
      <c r="G22" s="40"/>
      <c r="H22" s="40"/>
      <c r="I22" s="40"/>
      <c r="J22" s="62"/>
      <c r="K22" s="40"/>
      <c r="L22" s="40"/>
      <c r="M22" s="40"/>
      <c r="N22" s="40"/>
      <c r="O22" s="40"/>
      <c r="P22" s="13"/>
      <c r="Q22" s="13"/>
      <c r="R22" s="61">
        <f t="shared" si="0"/>
        <v>0</v>
      </c>
    </row>
    <row r="23" spans="1:18" s="51" customFormat="1" ht="15" customHeight="1">
      <c r="A23" s="13" t="s">
        <v>114</v>
      </c>
      <c r="B23" s="73" t="s">
        <v>112</v>
      </c>
      <c r="C23" s="40"/>
      <c r="D23" s="40"/>
      <c r="E23" s="40"/>
      <c r="F23" s="40"/>
      <c r="G23" s="40"/>
      <c r="H23" s="40"/>
      <c r="I23" s="40"/>
      <c r="J23" s="62"/>
      <c r="K23" s="13"/>
      <c r="L23" s="13"/>
      <c r="M23" s="13"/>
      <c r="N23" s="13"/>
      <c r="O23" s="13"/>
      <c r="P23" s="13"/>
      <c r="Q23" s="13"/>
      <c r="R23" s="61">
        <f t="shared" si="0"/>
        <v>0</v>
      </c>
    </row>
    <row r="24" spans="1:18" ht="15" customHeight="1">
      <c r="A24" s="11" t="s">
        <v>113</v>
      </c>
      <c r="B24" s="85" t="s">
        <v>32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/>
      <c r="K24" s="11">
        <v>8</v>
      </c>
      <c r="L24" s="11">
        <v>9</v>
      </c>
      <c r="M24" s="11">
        <v>10</v>
      </c>
      <c r="N24" s="11">
        <v>11</v>
      </c>
      <c r="O24" s="11">
        <v>12</v>
      </c>
      <c r="P24" s="11">
        <v>13</v>
      </c>
      <c r="Q24" s="11">
        <v>14</v>
      </c>
      <c r="R24" s="63" t="s">
        <v>33</v>
      </c>
    </row>
    <row r="25" spans="1:18" ht="15" customHeight="1">
      <c r="A25" s="13">
        <v>1</v>
      </c>
      <c r="B25" s="70" t="s">
        <v>79</v>
      </c>
      <c r="C25" s="13"/>
      <c r="D25" s="13"/>
      <c r="E25" s="13"/>
      <c r="F25" s="13"/>
      <c r="G25" s="13"/>
      <c r="H25" s="13"/>
      <c r="I25" s="13"/>
      <c r="J25" s="62"/>
      <c r="K25" s="13"/>
      <c r="L25" s="13"/>
      <c r="M25" s="13"/>
      <c r="N25" s="13"/>
      <c r="O25" s="13"/>
      <c r="P25" s="13"/>
      <c r="Q25" s="13"/>
      <c r="R25" s="61">
        <f aca="true" t="shared" si="1" ref="R25:R42">SUM(C25:Q25)</f>
        <v>0</v>
      </c>
    </row>
    <row r="26" spans="1:18" ht="15" customHeight="1">
      <c r="A26" s="13">
        <v>33</v>
      </c>
      <c r="B26" s="70" t="s">
        <v>220</v>
      </c>
      <c r="C26" s="13"/>
      <c r="D26" s="13"/>
      <c r="E26" s="13"/>
      <c r="F26" s="13"/>
      <c r="G26" s="13"/>
      <c r="H26" s="13"/>
      <c r="I26" s="13"/>
      <c r="J26" s="62"/>
      <c r="K26" s="13"/>
      <c r="L26" s="13"/>
      <c r="M26" s="13"/>
      <c r="N26" s="13"/>
      <c r="O26" s="13"/>
      <c r="P26" s="13"/>
      <c r="Q26" s="13"/>
      <c r="R26" s="61">
        <f t="shared" si="1"/>
        <v>0</v>
      </c>
    </row>
    <row r="27" spans="1:18" ht="15" customHeight="1">
      <c r="A27" s="13">
        <v>5</v>
      </c>
      <c r="B27" s="70" t="s">
        <v>101</v>
      </c>
      <c r="C27" s="13"/>
      <c r="D27" s="13"/>
      <c r="E27" s="13"/>
      <c r="F27" s="13"/>
      <c r="G27" s="13"/>
      <c r="H27" s="13"/>
      <c r="I27" s="13"/>
      <c r="J27" s="62"/>
      <c r="K27" s="13"/>
      <c r="L27" s="13"/>
      <c r="M27" s="13"/>
      <c r="N27" s="13"/>
      <c r="O27" s="13"/>
      <c r="P27" s="13"/>
      <c r="Q27" s="13"/>
      <c r="R27" s="61">
        <f t="shared" si="1"/>
        <v>0</v>
      </c>
    </row>
    <row r="28" spans="1:18" ht="15" customHeight="1">
      <c r="A28" s="13">
        <v>26</v>
      </c>
      <c r="B28" s="70" t="s">
        <v>80</v>
      </c>
      <c r="C28" s="13"/>
      <c r="D28" s="13"/>
      <c r="E28" s="13"/>
      <c r="F28" s="13"/>
      <c r="G28" s="13"/>
      <c r="H28" s="13"/>
      <c r="I28" s="13"/>
      <c r="J28" s="62"/>
      <c r="K28" s="13"/>
      <c r="L28" s="13"/>
      <c r="M28" s="13"/>
      <c r="N28" s="13"/>
      <c r="O28" s="13"/>
      <c r="P28" s="13"/>
      <c r="Q28" s="13"/>
      <c r="R28" s="61">
        <f t="shared" si="1"/>
        <v>0</v>
      </c>
    </row>
    <row r="29" spans="1:18" ht="15" customHeight="1">
      <c r="A29" s="13">
        <v>6</v>
      </c>
      <c r="B29" s="70" t="s">
        <v>81</v>
      </c>
      <c r="C29" s="13"/>
      <c r="D29" s="13"/>
      <c r="E29" s="13"/>
      <c r="F29" s="13"/>
      <c r="G29" s="13"/>
      <c r="H29" s="13"/>
      <c r="I29" s="13"/>
      <c r="J29" s="62"/>
      <c r="K29" s="13"/>
      <c r="L29" s="13"/>
      <c r="M29" s="13"/>
      <c r="N29" s="13"/>
      <c r="O29" s="13"/>
      <c r="P29" s="13"/>
      <c r="Q29" s="13"/>
      <c r="R29" s="61">
        <f t="shared" si="1"/>
        <v>0</v>
      </c>
    </row>
    <row r="30" spans="1:18" ht="15" customHeight="1">
      <c r="A30" s="13">
        <v>2</v>
      </c>
      <c r="B30" s="70" t="s">
        <v>82</v>
      </c>
      <c r="C30" s="40"/>
      <c r="D30" s="40"/>
      <c r="E30" s="40"/>
      <c r="F30" s="40"/>
      <c r="G30" s="40"/>
      <c r="H30" s="40"/>
      <c r="I30" s="40"/>
      <c r="J30" s="62"/>
      <c r="K30" s="13"/>
      <c r="L30" s="13"/>
      <c r="M30" s="13"/>
      <c r="N30" s="13"/>
      <c r="O30" s="13"/>
      <c r="P30" s="13"/>
      <c r="Q30" s="13"/>
      <c r="R30" s="61">
        <f t="shared" si="1"/>
        <v>0</v>
      </c>
    </row>
    <row r="31" spans="1:18" ht="15" customHeight="1">
      <c r="A31" s="13">
        <v>3</v>
      </c>
      <c r="B31" s="70" t="s">
        <v>83</v>
      </c>
      <c r="C31" s="40"/>
      <c r="D31" s="40"/>
      <c r="E31" s="40"/>
      <c r="F31" s="40"/>
      <c r="G31" s="40"/>
      <c r="H31" s="40"/>
      <c r="I31" s="40"/>
      <c r="J31" s="62"/>
      <c r="K31" s="13"/>
      <c r="L31" s="13"/>
      <c r="M31" s="13"/>
      <c r="N31" s="13"/>
      <c r="O31" s="13"/>
      <c r="P31" s="13"/>
      <c r="Q31" s="13"/>
      <c r="R31" s="61">
        <f t="shared" si="1"/>
        <v>0</v>
      </c>
    </row>
    <row r="32" spans="1:18" ht="15" customHeight="1">
      <c r="A32" s="13">
        <v>4</v>
      </c>
      <c r="B32" s="70" t="s">
        <v>84</v>
      </c>
      <c r="C32" s="40"/>
      <c r="D32" s="40"/>
      <c r="E32" s="40"/>
      <c r="F32" s="40"/>
      <c r="G32" s="40"/>
      <c r="H32" s="40"/>
      <c r="I32" s="40"/>
      <c r="J32" s="62"/>
      <c r="K32" s="13"/>
      <c r="L32" s="13"/>
      <c r="M32" s="13"/>
      <c r="N32" s="13"/>
      <c r="O32" s="13"/>
      <c r="P32" s="13"/>
      <c r="Q32" s="13"/>
      <c r="R32" s="61">
        <f t="shared" si="1"/>
        <v>0</v>
      </c>
    </row>
    <row r="33" spans="1:18" ht="15" customHeight="1">
      <c r="A33" s="13">
        <v>8</v>
      </c>
      <c r="B33" s="70" t="s">
        <v>85</v>
      </c>
      <c r="C33" s="40"/>
      <c r="D33" s="40"/>
      <c r="E33" s="40"/>
      <c r="F33" s="40"/>
      <c r="G33" s="40"/>
      <c r="H33" s="40"/>
      <c r="I33" s="40"/>
      <c r="J33" s="62"/>
      <c r="K33" s="13"/>
      <c r="L33" s="13"/>
      <c r="M33" s="13"/>
      <c r="N33" s="13"/>
      <c r="O33" s="13"/>
      <c r="P33" s="13"/>
      <c r="Q33" s="13"/>
      <c r="R33" s="61">
        <f t="shared" si="1"/>
        <v>0</v>
      </c>
    </row>
    <row r="34" spans="1:18" ht="15" customHeight="1">
      <c r="A34" s="13">
        <v>20</v>
      </c>
      <c r="B34" s="70" t="s">
        <v>86</v>
      </c>
      <c r="C34" s="40"/>
      <c r="D34" s="40"/>
      <c r="E34" s="40"/>
      <c r="F34" s="40"/>
      <c r="G34" s="40"/>
      <c r="H34" s="40"/>
      <c r="I34" s="40"/>
      <c r="J34" s="62"/>
      <c r="K34" s="13"/>
      <c r="L34" s="13"/>
      <c r="M34" s="13"/>
      <c r="N34" s="13"/>
      <c r="O34" s="13"/>
      <c r="P34" s="13"/>
      <c r="Q34" s="13"/>
      <c r="R34" s="61">
        <f t="shared" si="1"/>
        <v>0</v>
      </c>
    </row>
    <row r="35" spans="1:18" ht="15" customHeight="1">
      <c r="A35" s="13">
        <v>17</v>
      </c>
      <c r="B35" s="70" t="s">
        <v>87</v>
      </c>
      <c r="C35" s="40">
        <v>1</v>
      </c>
      <c r="D35" s="40"/>
      <c r="E35" s="40"/>
      <c r="F35" s="40"/>
      <c r="G35" s="40"/>
      <c r="H35" s="40"/>
      <c r="I35" s="40"/>
      <c r="J35" s="62"/>
      <c r="K35" s="13"/>
      <c r="L35" s="13"/>
      <c r="M35" s="13"/>
      <c r="N35" s="13"/>
      <c r="O35" s="13">
        <v>1</v>
      </c>
      <c r="P35" s="13"/>
      <c r="Q35" s="13"/>
      <c r="R35" s="61">
        <f t="shared" si="1"/>
        <v>2</v>
      </c>
    </row>
    <row r="36" spans="1:18" ht="15" customHeight="1">
      <c r="A36" s="13">
        <v>11</v>
      </c>
      <c r="B36" s="70" t="s">
        <v>221</v>
      </c>
      <c r="C36" s="40"/>
      <c r="D36" s="40">
        <v>1</v>
      </c>
      <c r="E36" s="40"/>
      <c r="F36" s="40"/>
      <c r="G36" s="40"/>
      <c r="H36" s="40"/>
      <c r="I36" s="40">
        <v>1</v>
      </c>
      <c r="J36" s="62"/>
      <c r="K36" s="13"/>
      <c r="L36" s="13"/>
      <c r="M36" s="13"/>
      <c r="N36" s="13"/>
      <c r="O36" s="13"/>
      <c r="P36" s="13"/>
      <c r="Q36" s="13"/>
      <c r="R36" s="61">
        <f t="shared" si="1"/>
        <v>2</v>
      </c>
    </row>
    <row r="37" spans="1:18" ht="15" customHeight="1">
      <c r="A37" s="13">
        <v>27</v>
      </c>
      <c r="B37" s="70" t="s">
        <v>88</v>
      </c>
      <c r="C37" s="40"/>
      <c r="D37" s="40"/>
      <c r="E37" s="40"/>
      <c r="F37" s="40"/>
      <c r="G37" s="40"/>
      <c r="H37" s="40"/>
      <c r="I37" s="40"/>
      <c r="J37" s="62"/>
      <c r="K37" s="13"/>
      <c r="L37" s="13"/>
      <c r="M37" s="13"/>
      <c r="N37" s="13"/>
      <c r="O37" s="13"/>
      <c r="P37" s="13"/>
      <c r="Q37" s="13"/>
      <c r="R37" s="61">
        <f t="shared" si="1"/>
        <v>0</v>
      </c>
    </row>
    <row r="38" spans="1:18" ht="15" customHeight="1">
      <c r="A38" s="13">
        <v>23</v>
      </c>
      <c r="B38" s="70" t="s">
        <v>222</v>
      </c>
      <c r="C38" s="40"/>
      <c r="D38" s="40"/>
      <c r="E38" s="40"/>
      <c r="F38" s="40">
        <v>2</v>
      </c>
      <c r="G38" s="40"/>
      <c r="H38" s="40"/>
      <c r="I38" s="40"/>
      <c r="J38" s="62"/>
      <c r="K38" s="13"/>
      <c r="L38" s="13"/>
      <c r="M38" s="13">
        <v>1</v>
      </c>
      <c r="N38" s="13"/>
      <c r="O38" s="13"/>
      <c r="P38" s="13"/>
      <c r="Q38" s="13"/>
      <c r="R38" s="61">
        <f t="shared" si="1"/>
        <v>3</v>
      </c>
    </row>
    <row r="39" spans="1:18" ht="15" customHeight="1">
      <c r="A39" s="13">
        <v>10</v>
      </c>
      <c r="B39" s="70" t="s">
        <v>89</v>
      </c>
      <c r="C39" s="40"/>
      <c r="D39" s="40"/>
      <c r="E39" s="40"/>
      <c r="F39" s="40"/>
      <c r="G39" s="40"/>
      <c r="H39" s="40"/>
      <c r="I39" s="40"/>
      <c r="J39" s="62"/>
      <c r="K39" s="13"/>
      <c r="L39" s="13"/>
      <c r="M39" s="13"/>
      <c r="N39" s="13"/>
      <c r="O39" s="13"/>
      <c r="P39" s="13"/>
      <c r="Q39" s="13"/>
      <c r="R39" s="61">
        <f t="shared" si="1"/>
        <v>0</v>
      </c>
    </row>
    <row r="40" spans="1:18" ht="15" customHeight="1">
      <c r="A40" s="13">
        <v>9</v>
      </c>
      <c r="B40" s="70" t="s">
        <v>90</v>
      </c>
      <c r="C40" s="40"/>
      <c r="D40" s="40"/>
      <c r="E40" s="40"/>
      <c r="F40" s="40"/>
      <c r="G40" s="40"/>
      <c r="H40" s="40"/>
      <c r="I40" s="40">
        <v>1</v>
      </c>
      <c r="J40" s="62"/>
      <c r="K40" s="13"/>
      <c r="L40" s="13"/>
      <c r="M40" s="13"/>
      <c r="N40" s="13"/>
      <c r="O40" s="13"/>
      <c r="P40" s="13"/>
      <c r="Q40" s="13"/>
      <c r="R40" s="61">
        <f t="shared" si="1"/>
        <v>1</v>
      </c>
    </row>
    <row r="41" spans="1:18" ht="15" customHeight="1">
      <c r="A41" s="13">
        <v>7</v>
      </c>
      <c r="B41" s="70" t="s">
        <v>223</v>
      </c>
      <c r="C41" s="13"/>
      <c r="D41" s="13">
        <v>1</v>
      </c>
      <c r="E41" s="13"/>
      <c r="F41" s="13">
        <v>2</v>
      </c>
      <c r="G41" s="13"/>
      <c r="H41" s="13"/>
      <c r="I41" s="13"/>
      <c r="J41" s="62"/>
      <c r="K41" s="13"/>
      <c r="L41" s="13"/>
      <c r="M41" s="13"/>
      <c r="N41" s="13"/>
      <c r="O41" s="13"/>
      <c r="P41" s="13"/>
      <c r="Q41" s="13"/>
      <c r="R41" s="61">
        <f t="shared" si="1"/>
        <v>3</v>
      </c>
    </row>
    <row r="42" spans="1:18" ht="15" customHeight="1" thickBot="1">
      <c r="A42" s="59">
        <v>22</v>
      </c>
      <c r="B42" s="71" t="s">
        <v>91</v>
      </c>
      <c r="C42" s="59"/>
      <c r="D42" s="59"/>
      <c r="E42" s="59"/>
      <c r="F42" s="59"/>
      <c r="G42" s="59"/>
      <c r="H42" s="59">
        <v>1</v>
      </c>
      <c r="I42" s="59"/>
      <c r="J42" s="60"/>
      <c r="K42" s="59"/>
      <c r="L42" s="59"/>
      <c r="M42" s="59"/>
      <c r="N42" s="59"/>
      <c r="O42" s="59"/>
      <c r="P42" s="59"/>
      <c r="Q42" s="59"/>
      <c r="R42" s="58">
        <f t="shared" si="1"/>
        <v>1</v>
      </c>
    </row>
  </sheetData>
  <sheetProtection/>
  <mergeCells count="1">
    <mergeCell ref="J1:J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AG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5.7109375" style="13" customWidth="1"/>
    <col min="2" max="2" width="20.7109375" style="2" customWidth="1"/>
    <col min="3" max="18" width="5.7109375" style="12" customWidth="1"/>
    <col min="19" max="33" width="5.7109375" style="2" customWidth="1"/>
    <col min="34" max="16384" width="9.140625" style="2" customWidth="1"/>
  </cols>
  <sheetData>
    <row r="1" spans="3:33" ht="15" customHeight="1">
      <c r="C1" s="2"/>
      <c r="J1" s="142" t="s">
        <v>34</v>
      </c>
      <c r="K1" s="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</row>
    <row r="2" spans="3:33" ht="15" customHeight="1">
      <c r="C2" s="110" t="s">
        <v>14</v>
      </c>
      <c r="D2" s="110" t="s">
        <v>15</v>
      </c>
      <c r="E2" s="110" t="s">
        <v>14</v>
      </c>
      <c r="F2" s="110" t="s">
        <v>15</v>
      </c>
      <c r="G2" s="110" t="s">
        <v>14</v>
      </c>
      <c r="H2" s="110" t="s">
        <v>15</v>
      </c>
      <c r="I2" s="78" t="s">
        <v>15</v>
      </c>
      <c r="J2" s="142"/>
      <c r="K2" s="78" t="s">
        <v>15</v>
      </c>
      <c r="L2" s="78" t="s">
        <v>15</v>
      </c>
      <c r="M2" s="78" t="s">
        <v>14</v>
      </c>
      <c r="N2" s="78" t="s">
        <v>14</v>
      </c>
      <c r="O2" s="78" t="s">
        <v>14</v>
      </c>
      <c r="P2" s="78" t="s">
        <v>15</v>
      </c>
      <c r="Q2" s="86" t="s">
        <v>14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3:33" ht="15" customHeight="1">
      <c r="C3" s="109" t="s">
        <v>22</v>
      </c>
      <c r="D3" s="107" t="s">
        <v>21</v>
      </c>
      <c r="E3" s="107" t="s">
        <v>21</v>
      </c>
      <c r="F3" s="109" t="s">
        <v>22</v>
      </c>
      <c r="G3" s="107" t="s">
        <v>21</v>
      </c>
      <c r="H3" s="109" t="s">
        <v>22</v>
      </c>
      <c r="I3" s="107" t="s">
        <v>21</v>
      </c>
      <c r="J3" s="110"/>
      <c r="K3" s="108" t="s">
        <v>23</v>
      </c>
      <c r="L3" s="108" t="s">
        <v>23</v>
      </c>
      <c r="M3" s="108" t="s">
        <v>23</v>
      </c>
      <c r="N3" s="109" t="s">
        <v>22</v>
      </c>
      <c r="O3" s="108" t="s">
        <v>23</v>
      </c>
      <c r="P3" s="108" t="s">
        <v>23</v>
      </c>
      <c r="Q3" s="107" t="s">
        <v>21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27" ht="15" customHeight="1">
      <c r="A4" s="11" t="s">
        <v>113</v>
      </c>
      <c r="B4" s="52" t="s">
        <v>31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/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63" t="s">
        <v>33</v>
      </c>
      <c r="T4" s="78"/>
      <c r="U4" s="78"/>
      <c r="V4" s="78"/>
      <c r="W4" s="78"/>
      <c r="X4" s="78"/>
      <c r="Y4" s="78"/>
      <c r="Z4" s="78"/>
      <c r="AA4" s="78"/>
    </row>
    <row r="5" spans="1:18" s="51" customFormat="1" ht="15" customHeight="1">
      <c r="A5" s="13">
        <v>1</v>
      </c>
      <c r="B5" s="70" t="s">
        <v>224</v>
      </c>
      <c r="C5" s="13"/>
      <c r="D5" s="13"/>
      <c r="E5" s="13"/>
      <c r="F5" s="13"/>
      <c r="G5" s="13"/>
      <c r="H5" s="13"/>
      <c r="I5" s="13"/>
      <c r="J5" s="62"/>
      <c r="K5" s="13"/>
      <c r="L5" s="13"/>
      <c r="M5" s="13"/>
      <c r="N5" s="13"/>
      <c r="O5" s="13"/>
      <c r="P5" s="13"/>
      <c r="Q5" s="13"/>
      <c r="R5" s="61">
        <f aca="true" t="shared" si="0" ref="R5:R23">SUM(C5:Q5)</f>
        <v>0</v>
      </c>
    </row>
    <row r="6" spans="1:18" s="51" customFormat="1" ht="15" customHeight="1">
      <c r="A6" s="13">
        <v>24</v>
      </c>
      <c r="B6" s="70" t="s">
        <v>92</v>
      </c>
      <c r="C6" s="13"/>
      <c r="D6" s="13"/>
      <c r="E6" s="13"/>
      <c r="F6" s="13"/>
      <c r="G6" s="13"/>
      <c r="H6" s="13"/>
      <c r="I6" s="13"/>
      <c r="J6" s="62"/>
      <c r="K6" s="13"/>
      <c r="L6" s="13"/>
      <c r="M6" s="13"/>
      <c r="N6" s="13"/>
      <c r="O6" s="13"/>
      <c r="P6" s="13"/>
      <c r="Q6" s="13"/>
      <c r="R6" s="61">
        <f t="shared" si="0"/>
        <v>0</v>
      </c>
    </row>
    <row r="7" spans="1:18" s="51" customFormat="1" ht="15" customHeight="1">
      <c r="A7" s="13">
        <v>4</v>
      </c>
      <c r="B7" s="70" t="s">
        <v>225</v>
      </c>
      <c r="C7" s="13"/>
      <c r="D7" s="13"/>
      <c r="E7" s="13"/>
      <c r="F7" s="13"/>
      <c r="G7" s="13"/>
      <c r="H7" s="13"/>
      <c r="I7" s="87"/>
      <c r="J7" s="62"/>
      <c r="K7" s="13"/>
      <c r="L7" s="13"/>
      <c r="M7" s="13"/>
      <c r="N7" s="87"/>
      <c r="O7" s="13"/>
      <c r="P7" s="13"/>
      <c r="Q7" s="13"/>
      <c r="R7" s="61">
        <f t="shared" si="0"/>
        <v>0</v>
      </c>
    </row>
    <row r="8" spans="1:18" s="51" customFormat="1" ht="15" customHeight="1">
      <c r="A8" s="13">
        <v>6</v>
      </c>
      <c r="B8" s="70" t="s">
        <v>93</v>
      </c>
      <c r="C8" s="13"/>
      <c r="D8" s="13"/>
      <c r="E8" s="13"/>
      <c r="F8" s="13"/>
      <c r="G8" s="13"/>
      <c r="H8" s="13"/>
      <c r="I8" s="13"/>
      <c r="J8" s="62"/>
      <c r="K8" s="13"/>
      <c r="L8" s="13"/>
      <c r="M8" s="13"/>
      <c r="N8" s="13"/>
      <c r="O8" s="13"/>
      <c r="P8" s="13"/>
      <c r="Q8" s="13"/>
      <c r="R8" s="61">
        <f t="shared" si="0"/>
        <v>0</v>
      </c>
    </row>
    <row r="9" spans="1:18" s="51" customFormat="1" ht="15" customHeight="1">
      <c r="A9" s="13">
        <v>5</v>
      </c>
      <c r="B9" s="70" t="s">
        <v>226</v>
      </c>
      <c r="C9" s="91"/>
      <c r="D9" s="13"/>
      <c r="E9" s="13"/>
      <c r="F9" s="13"/>
      <c r="G9" s="13"/>
      <c r="H9" s="13"/>
      <c r="I9" s="13"/>
      <c r="J9" s="62"/>
      <c r="K9" s="13"/>
      <c r="L9" s="13"/>
      <c r="M9" s="13"/>
      <c r="N9" s="13"/>
      <c r="O9" s="13"/>
      <c r="P9" s="13"/>
      <c r="Q9" s="13"/>
      <c r="R9" s="61">
        <f t="shared" si="0"/>
        <v>0</v>
      </c>
    </row>
    <row r="10" spans="1:18" s="51" customFormat="1" ht="15" customHeight="1">
      <c r="A10" s="13">
        <v>2</v>
      </c>
      <c r="B10" s="70" t="s">
        <v>94</v>
      </c>
      <c r="C10" s="40"/>
      <c r="D10" s="40"/>
      <c r="E10" s="40"/>
      <c r="F10" s="40"/>
      <c r="G10" s="40"/>
      <c r="H10" s="40"/>
      <c r="I10" s="40"/>
      <c r="J10" s="62"/>
      <c r="K10" s="40"/>
      <c r="L10" s="40"/>
      <c r="M10" s="40"/>
      <c r="N10" s="40"/>
      <c r="O10" s="40"/>
      <c r="P10" s="40"/>
      <c r="Q10" s="40"/>
      <c r="R10" s="61">
        <f t="shared" si="0"/>
        <v>0</v>
      </c>
    </row>
    <row r="11" spans="1:18" s="51" customFormat="1" ht="15" customHeight="1">
      <c r="A11" s="13">
        <v>3</v>
      </c>
      <c r="B11" s="70" t="s">
        <v>227</v>
      </c>
      <c r="C11" s="40"/>
      <c r="D11" s="40"/>
      <c r="E11" s="40"/>
      <c r="F11" s="40"/>
      <c r="G11" s="40"/>
      <c r="H11" s="40"/>
      <c r="I11" s="40"/>
      <c r="J11" s="62"/>
      <c r="K11" s="40"/>
      <c r="L11" s="40"/>
      <c r="M11" s="40"/>
      <c r="N11" s="40"/>
      <c r="O11" s="40"/>
      <c r="P11" s="40"/>
      <c r="Q11" s="40"/>
      <c r="R11" s="61">
        <f t="shared" si="0"/>
        <v>0</v>
      </c>
    </row>
    <row r="12" spans="1:18" s="51" customFormat="1" ht="15" customHeight="1">
      <c r="A12" s="13">
        <v>30</v>
      </c>
      <c r="B12" s="70" t="s">
        <v>95</v>
      </c>
      <c r="C12" s="40"/>
      <c r="D12" s="40"/>
      <c r="E12" s="40">
        <v>1</v>
      </c>
      <c r="F12" s="40"/>
      <c r="G12" s="40"/>
      <c r="H12" s="40"/>
      <c r="I12" s="40"/>
      <c r="J12" s="62"/>
      <c r="K12" s="40"/>
      <c r="L12" s="40"/>
      <c r="M12" s="40"/>
      <c r="N12" s="40"/>
      <c r="O12" s="40"/>
      <c r="P12" s="40"/>
      <c r="Q12" s="40"/>
      <c r="R12" s="61">
        <f t="shared" si="0"/>
        <v>1</v>
      </c>
    </row>
    <row r="13" spans="1:18" s="51" customFormat="1" ht="15" customHeight="1">
      <c r="A13" s="13">
        <v>25</v>
      </c>
      <c r="B13" s="70" t="s">
        <v>228</v>
      </c>
      <c r="C13" s="40"/>
      <c r="D13" s="40">
        <v>1</v>
      </c>
      <c r="E13" s="40"/>
      <c r="F13" s="40"/>
      <c r="G13" s="40"/>
      <c r="H13" s="40"/>
      <c r="I13" s="40"/>
      <c r="J13" s="62"/>
      <c r="K13" s="40"/>
      <c r="L13" s="40"/>
      <c r="M13" s="40"/>
      <c r="N13" s="40"/>
      <c r="O13" s="40"/>
      <c r="P13" s="40"/>
      <c r="Q13" s="40"/>
      <c r="R13" s="61">
        <f t="shared" si="0"/>
        <v>1</v>
      </c>
    </row>
    <row r="14" spans="1:18" s="51" customFormat="1" ht="15" customHeight="1">
      <c r="A14" s="13">
        <v>10</v>
      </c>
      <c r="B14" s="70" t="s">
        <v>229</v>
      </c>
      <c r="C14" s="40"/>
      <c r="D14" s="40"/>
      <c r="E14" s="40"/>
      <c r="F14" s="40"/>
      <c r="G14" s="40"/>
      <c r="H14" s="40"/>
      <c r="I14" s="40">
        <v>2</v>
      </c>
      <c r="J14" s="62"/>
      <c r="K14" s="40"/>
      <c r="L14" s="40"/>
      <c r="M14" s="40"/>
      <c r="N14" s="40"/>
      <c r="O14" s="40"/>
      <c r="P14" s="40"/>
      <c r="Q14" s="40"/>
      <c r="R14" s="61">
        <f t="shared" si="0"/>
        <v>2</v>
      </c>
    </row>
    <row r="15" spans="1:18" s="51" customFormat="1" ht="15" customHeight="1">
      <c r="A15" s="13">
        <v>42</v>
      </c>
      <c r="B15" s="70" t="s">
        <v>230</v>
      </c>
      <c r="C15" s="40"/>
      <c r="D15" s="40"/>
      <c r="E15" s="40"/>
      <c r="F15" s="40"/>
      <c r="G15" s="40"/>
      <c r="H15" s="40"/>
      <c r="I15" s="40"/>
      <c r="J15" s="62"/>
      <c r="K15" s="40">
        <v>1</v>
      </c>
      <c r="L15" s="40"/>
      <c r="M15" s="40"/>
      <c r="N15" s="40"/>
      <c r="O15" s="40"/>
      <c r="P15" s="40"/>
      <c r="Q15" s="40"/>
      <c r="R15" s="61">
        <f t="shared" si="0"/>
        <v>1</v>
      </c>
    </row>
    <row r="16" spans="1:18" s="51" customFormat="1" ht="15" customHeight="1">
      <c r="A16" s="13">
        <v>8</v>
      </c>
      <c r="B16" s="70" t="s">
        <v>231</v>
      </c>
      <c r="C16" s="40"/>
      <c r="D16" s="40"/>
      <c r="E16" s="40"/>
      <c r="F16" s="40"/>
      <c r="G16" s="40"/>
      <c r="H16" s="40"/>
      <c r="I16" s="40"/>
      <c r="J16" s="62"/>
      <c r="K16" s="40"/>
      <c r="L16" s="40"/>
      <c r="M16" s="40">
        <v>1</v>
      </c>
      <c r="N16" s="40"/>
      <c r="O16" s="40"/>
      <c r="P16" s="40"/>
      <c r="Q16" s="40"/>
      <c r="R16" s="61">
        <f t="shared" si="0"/>
        <v>1</v>
      </c>
    </row>
    <row r="17" spans="1:18" s="51" customFormat="1" ht="15" customHeight="1">
      <c r="A17" s="13">
        <v>14</v>
      </c>
      <c r="B17" s="70" t="s">
        <v>96</v>
      </c>
      <c r="C17" s="40"/>
      <c r="D17" s="40"/>
      <c r="E17" s="40"/>
      <c r="F17" s="40"/>
      <c r="G17" s="40"/>
      <c r="H17" s="40"/>
      <c r="I17" s="40"/>
      <c r="J17" s="62"/>
      <c r="K17" s="40"/>
      <c r="L17" s="40"/>
      <c r="M17" s="40"/>
      <c r="N17" s="40"/>
      <c r="O17" s="40"/>
      <c r="P17" s="40"/>
      <c r="Q17" s="40"/>
      <c r="R17" s="61">
        <f t="shared" si="0"/>
        <v>0</v>
      </c>
    </row>
    <row r="18" spans="1:18" s="51" customFormat="1" ht="15" customHeight="1">
      <c r="A18" s="13">
        <v>7</v>
      </c>
      <c r="B18" s="70" t="s">
        <v>97</v>
      </c>
      <c r="C18" s="40">
        <v>2</v>
      </c>
      <c r="D18" s="40"/>
      <c r="E18" s="87"/>
      <c r="F18" s="40"/>
      <c r="G18" s="40"/>
      <c r="H18" s="40"/>
      <c r="I18" s="40"/>
      <c r="J18" s="62"/>
      <c r="K18" s="40"/>
      <c r="L18" s="40">
        <v>1</v>
      </c>
      <c r="M18" s="40"/>
      <c r="N18" s="40"/>
      <c r="O18" s="40"/>
      <c r="P18" s="40"/>
      <c r="Q18" s="40"/>
      <c r="R18" s="61">
        <f t="shared" si="0"/>
        <v>3</v>
      </c>
    </row>
    <row r="19" spans="1:18" s="51" customFormat="1" ht="15" customHeight="1">
      <c r="A19" s="13">
        <v>23</v>
      </c>
      <c r="B19" s="70" t="s">
        <v>98</v>
      </c>
      <c r="C19" s="40"/>
      <c r="D19" s="40"/>
      <c r="E19" s="40"/>
      <c r="F19" s="40"/>
      <c r="G19" s="40">
        <v>1</v>
      </c>
      <c r="H19" s="40"/>
      <c r="I19" s="40"/>
      <c r="J19" s="62"/>
      <c r="K19" s="40"/>
      <c r="L19" s="40"/>
      <c r="M19" s="40"/>
      <c r="N19" s="40">
        <v>1</v>
      </c>
      <c r="O19" s="40">
        <v>1</v>
      </c>
      <c r="P19" s="40"/>
      <c r="Q19" s="40"/>
      <c r="R19" s="61">
        <f t="shared" si="0"/>
        <v>3</v>
      </c>
    </row>
    <row r="20" spans="1:18" s="51" customFormat="1" ht="15" customHeight="1">
      <c r="A20" s="13">
        <v>11</v>
      </c>
      <c r="B20" s="70" t="s">
        <v>99</v>
      </c>
      <c r="C20" s="40">
        <v>2</v>
      </c>
      <c r="D20" s="40"/>
      <c r="E20" s="40">
        <v>1</v>
      </c>
      <c r="F20" s="40"/>
      <c r="G20" s="40">
        <v>2</v>
      </c>
      <c r="H20" s="40"/>
      <c r="I20" s="40">
        <v>2</v>
      </c>
      <c r="J20" s="62"/>
      <c r="K20" s="40">
        <v>1</v>
      </c>
      <c r="L20" s="40"/>
      <c r="M20" s="40">
        <v>1</v>
      </c>
      <c r="N20" s="40">
        <v>1</v>
      </c>
      <c r="O20" s="40">
        <v>1</v>
      </c>
      <c r="P20" s="40"/>
      <c r="Q20" s="40">
        <v>1</v>
      </c>
      <c r="R20" s="61">
        <f t="shared" si="0"/>
        <v>12</v>
      </c>
    </row>
    <row r="21" spans="1:18" s="51" customFormat="1" ht="15" customHeight="1">
      <c r="A21" s="93">
        <v>9</v>
      </c>
      <c r="B21" s="70" t="s">
        <v>232</v>
      </c>
      <c r="C21" s="40"/>
      <c r="D21" s="40">
        <v>1</v>
      </c>
      <c r="E21" s="40">
        <v>4</v>
      </c>
      <c r="F21" s="40"/>
      <c r="G21" s="40"/>
      <c r="H21" s="40">
        <v>1</v>
      </c>
      <c r="I21" s="40"/>
      <c r="J21" s="62"/>
      <c r="K21" s="40"/>
      <c r="L21" s="40"/>
      <c r="M21" s="40"/>
      <c r="N21" s="40"/>
      <c r="O21" s="40"/>
      <c r="P21" s="40"/>
      <c r="Q21" s="40">
        <v>2</v>
      </c>
      <c r="R21" s="61">
        <f t="shared" si="0"/>
        <v>8</v>
      </c>
    </row>
    <row r="22" spans="1:18" s="51" customFormat="1" ht="15" customHeight="1">
      <c r="A22" s="93">
        <v>80</v>
      </c>
      <c r="B22" s="70" t="s">
        <v>122</v>
      </c>
      <c r="C22" s="40"/>
      <c r="D22" s="40"/>
      <c r="E22" s="40"/>
      <c r="F22" s="40"/>
      <c r="G22" s="40"/>
      <c r="H22" s="40"/>
      <c r="I22" s="40"/>
      <c r="J22" s="62"/>
      <c r="K22" s="40"/>
      <c r="L22" s="40"/>
      <c r="M22" s="40"/>
      <c r="N22" s="40">
        <v>1</v>
      </c>
      <c r="O22" s="40"/>
      <c r="P22" s="40"/>
      <c r="Q22" s="40"/>
      <c r="R22" s="61">
        <f t="shared" si="0"/>
        <v>1</v>
      </c>
    </row>
    <row r="23" spans="1:18" s="51" customFormat="1" ht="15" customHeight="1">
      <c r="A23" s="13" t="s">
        <v>114</v>
      </c>
      <c r="B23" s="73" t="s">
        <v>112</v>
      </c>
      <c r="C23" s="40"/>
      <c r="D23" s="40"/>
      <c r="E23" s="40"/>
      <c r="F23" s="40"/>
      <c r="G23" s="40"/>
      <c r="H23" s="40"/>
      <c r="I23" s="40"/>
      <c r="J23" s="62"/>
      <c r="K23" s="40"/>
      <c r="L23" s="40"/>
      <c r="M23" s="40"/>
      <c r="N23" s="40"/>
      <c r="O23" s="40"/>
      <c r="P23" s="40"/>
      <c r="Q23" s="40"/>
      <c r="R23" s="61">
        <f t="shared" si="0"/>
        <v>0</v>
      </c>
    </row>
    <row r="24" spans="1:18" ht="15" customHeight="1">
      <c r="A24" s="11" t="s">
        <v>113</v>
      </c>
      <c r="B24" s="85" t="s">
        <v>32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/>
      <c r="K24" s="11">
        <v>8</v>
      </c>
      <c r="L24" s="11">
        <v>9</v>
      </c>
      <c r="M24" s="11">
        <v>10</v>
      </c>
      <c r="N24" s="11">
        <v>11</v>
      </c>
      <c r="O24" s="11">
        <v>12</v>
      </c>
      <c r="P24" s="11">
        <v>13</v>
      </c>
      <c r="Q24" s="11">
        <v>14</v>
      </c>
      <c r="R24" s="63" t="s">
        <v>33</v>
      </c>
    </row>
    <row r="25" spans="1:18" ht="15" customHeight="1">
      <c r="A25" s="13">
        <v>1</v>
      </c>
      <c r="B25" s="70" t="s">
        <v>224</v>
      </c>
      <c r="C25" s="13"/>
      <c r="D25" s="13"/>
      <c r="E25" s="13"/>
      <c r="F25" s="13"/>
      <c r="G25" s="13"/>
      <c r="H25" s="13"/>
      <c r="I25" s="13"/>
      <c r="J25" s="62"/>
      <c r="K25" s="13"/>
      <c r="L25" s="13"/>
      <c r="M25" s="13"/>
      <c r="N25" s="13"/>
      <c r="O25" s="13"/>
      <c r="P25" s="13"/>
      <c r="Q25" s="13"/>
      <c r="R25" s="61">
        <f aca="true" t="shared" si="1" ref="R25:R42">SUM(C25:Q25)</f>
        <v>0</v>
      </c>
    </row>
    <row r="26" spans="1:18" ht="15" customHeight="1">
      <c r="A26" s="13">
        <v>24</v>
      </c>
      <c r="B26" s="70" t="s">
        <v>92</v>
      </c>
      <c r="C26" s="13"/>
      <c r="D26" s="13"/>
      <c r="E26" s="13"/>
      <c r="F26" s="13"/>
      <c r="G26" s="13"/>
      <c r="H26" s="13"/>
      <c r="I26" s="13"/>
      <c r="J26" s="62"/>
      <c r="K26" s="13"/>
      <c r="L26" s="13"/>
      <c r="M26" s="13"/>
      <c r="N26" s="13"/>
      <c r="O26" s="13"/>
      <c r="P26" s="13"/>
      <c r="Q26" s="13"/>
      <c r="R26" s="61">
        <f t="shared" si="1"/>
        <v>0</v>
      </c>
    </row>
    <row r="27" spans="1:18" ht="15" customHeight="1">
      <c r="A27" s="13">
        <v>4</v>
      </c>
      <c r="B27" s="70" t="s">
        <v>225</v>
      </c>
      <c r="C27" s="13"/>
      <c r="D27" s="13"/>
      <c r="E27" s="13"/>
      <c r="F27" s="13"/>
      <c r="G27" s="13"/>
      <c r="H27" s="13"/>
      <c r="I27" s="13"/>
      <c r="J27" s="62"/>
      <c r="K27" s="13"/>
      <c r="L27" s="13"/>
      <c r="M27" s="13"/>
      <c r="N27" s="13"/>
      <c r="O27" s="13"/>
      <c r="P27" s="13"/>
      <c r="Q27" s="13"/>
      <c r="R27" s="61">
        <f t="shared" si="1"/>
        <v>0</v>
      </c>
    </row>
    <row r="28" spans="1:18" ht="15" customHeight="1">
      <c r="A28" s="13">
        <v>6</v>
      </c>
      <c r="B28" s="70" t="s">
        <v>93</v>
      </c>
      <c r="C28" s="13"/>
      <c r="D28" s="13"/>
      <c r="E28" s="13"/>
      <c r="F28" s="13"/>
      <c r="G28" s="13"/>
      <c r="H28" s="13"/>
      <c r="I28" s="13"/>
      <c r="J28" s="62"/>
      <c r="K28" s="13"/>
      <c r="L28" s="13"/>
      <c r="M28" s="13"/>
      <c r="N28" s="13"/>
      <c r="O28" s="13"/>
      <c r="P28" s="13"/>
      <c r="Q28" s="13"/>
      <c r="R28" s="61">
        <f t="shared" si="1"/>
        <v>0</v>
      </c>
    </row>
    <row r="29" spans="1:18" ht="15" customHeight="1">
      <c r="A29" s="13">
        <v>5</v>
      </c>
      <c r="B29" s="70" t="s">
        <v>226</v>
      </c>
      <c r="C29" s="13"/>
      <c r="D29" s="13"/>
      <c r="E29" s="13"/>
      <c r="F29" s="13"/>
      <c r="G29" s="13"/>
      <c r="H29" s="13"/>
      <c r="I29" s="13"/>
      <c r="J29" s="62"/>
      <c r="K29" s="13"/>
      <c r="L29" s="13"/>
      <c r="M29" s="13"/>
      <c r="N29" s="13"/>
      <c r="O29" s="13"/>
      <c r="P29" s="13"/>
      <c r="Q29" s="13"/>
      <c r="R29" s="61">
        <f t="shared" si="1"/>
        <v>0</v>
      </c>
    </row>
    <row r="30" spans="1:18" ht="15" customHeight="1">
      <c r="A30" s="13">
        <v>2</v>
      </c>
      <c r="B30" s="70" t="s">
        <v>94</v>
      </c>
      <c r="C30" s="13"/>
      <c r="D30" s="13"/>
      <c r="E30" s="13"/>
      <c r="F30" s="13"/>
      <c r="G30" s="13"/>
      <c r="H30" s="13"/>
      <c r="I30" s="13"/>
      <c r="J30" s="62"/>
      <c r="K30" s="13"/>
      <c r="L30" s="13"/>
      <c r="M30" s="13"/>
      <c r="N30" s="13"/>
      <c r="O30" s="13"/>
      <c r="P30" s="13"/>
      <c r="Q30" s="13"/>
      <c r="R30" s="61">
        <f t="shared" si="1"/>
        <v>0</v>
      </c>
    </row>
    <row r="31" spans="1:18" ht="15" customHeight="1">
      <c r="A31" s="13">
        <v>3</v>
      </c>
      <c r="B31" s="70" t="s">
        <v>227</v>
      </c>
      <c r="C31" s="13"/>
      <c r="D31" s="13"/>
      <c r="E31" s="13">
        <v>1</v>
      </c>
      <c r="F31" s="13"/>
      <c r="G31" s="13">
        <v>1</v>
      </c>
      <c r="H31" s="13"/>
      <c r="I31" s="13"/>
      <c r="J31" s="62"/>
      <c r="K31" s="13"/>
      <c r="L31" s="13"/>
      <c r="M31" s="13"/>
      <c r="N31" s="13"/>
      <c r="O31" s="13"/>
      <c r="P31" s="13"/>
      <c r="Q31" s="13">
        <v>1</v>
      </c>
      <c r="R31" s="61">
        <f t="shared" si="1"/>
        <v>3</v>
      </c>
    </row>
    <row r="32" spans="1:18" ht="15" customHeight="1">
      <c r="A32" s="13">
        <v>30</v>
      </c>
      <c r="B32" s="70" t="s">
        <v>95</v>
      </c>
      <c r="C32" s="13"/>
      <c r="D32" s="13"/>
      <c r="E32" s="13"/>
      <c r="F32" s="13"/>
      <c r="G32" s="13"/>
      <c r="H32" s="13"/>
      <c r="I32" s="13"/>
      <c r="J32" s="62"/>
      <c r="K32" s="13"/>
      <c r="L32" s="13"/>
      <c r="M32" s="13"/>
      <c r="N32" s="13"/>
      <c r="O32" s="13"/>
      <c r="P32" s="13"/>
      <c r="Q32" s="13"/>
      <c r="R32" s="61">
        <f t="shared" si="1"/>
        <v>0</v>
      </c>
    </row>
    <row r="33" spans="1:18" ht="15" customHeight="1">
      <c r="A33" s="13">
        <v>25</v>
      </c>
      <c r="B33" s="70" t="s">
        <v>228</v>
      </c>
      <c r="C33" s="13"/>
      <c r="D33" s="13"/>
      <c r="E33" s="13"/>
      <c r="F33" s="13"/>
      <c r="G33" s="13"/>
      <c r="H33" s="13"/>
      <c r="I33" s="13"/>
      <c r="J33" s="62"/>
      <c r="K33" s="13"/>
      <c r="L33" s="13"/>
      <c r="M33" s="13"/>
      <c r="N33" s="13"/>
      <c r="O33" s="13"/>
      <c r="P33" s="13"/>
      <c r="Q33" s="13">
        <v>1</v>
      </c>
      <c r="R33" s="61">
        <f t="shared" si="1"/>
        <v>1</v>
      </c>
    </row>
    <row r="34" spans="1:18" ht="15" customHeight="1">
      <c r="A34" s="13">
        <v>10</v>
      </c>
      <c r="B34" s="70" t="s">
        <v>229</v>
      </c>
      <c r="C34" s="13"/>
      <c r="D34" s="13"/>
      <c r="E34" s="13"/>
      <c r="F34" s="13"/>
      <c r="G34" s="13"/>
      <c r="H34" s="13"/>
      <c r="I34" s="13">
        <v>1</v>
      </c>
      <c r="J34" s="62"/>
      <c r="K34" s="13"/>
      <c r="L34" s="13"/>
      <c r="M34" s="13"/>
      <c r="N34" s="13"/>
      <c r="O34" s="13"/>
      <c r="P34" s="13"/>
      <c r="Q34" s="13"/>
      <c r="R34" s="61">
        <f t="shared" si="1"/>
        <v>1</v>
      </c>
    </row>
    <row r="35" spans="1:18" ht="15" customHeight="1">
      <c r="A35" s="13">
        <v>42</v>
      </c>
      <c r="B35" s="70" t="s">
        <v>230</v>
      </c>
      <c r="C35" s="13"/>
      <c r="D35" s="13"/>
      <c r="E35" s="13"/>
      <c r="F35" s="13"/>
      <c r="G35" s="13"/>
      <c r="H35" s="13"/>
      <c r="I35" s="13"/>
      <c r="J35" s="62"/>
      <c r="K35" s="13"/>
      <c r="L35" s="13"/>
      <c r="M35" s="13"/>
      <c r="N35" s="13"/>
      <c r="O35" s="13"/>
      <c r="P35" s="13"/>
      <c r="Q35" s="13"/>
      <c r="R35" s="61">
        <f t="shared" si="1"/>
        <v>0</v>
      </c>
    </row>
    <row r="36" spans="1:18" ht="15" customHeight="1">
      <c r="A36" s="13">
        <v>8</v>
      </c>
      <c r="B36" s="70" t="s">
        <v>231</v>
      </c>
      <c r="C36" s="13">
        <v>1</v>
      </c>
      <c r="D36" s="13"/>
      <c r="E36" s="13">
        <v>2</v>
      </c>
      <c r="F36" s="13"/>
      <c r="G36" s="13">
        <v>1</v>
      </c>
      <c r="H36" s="13"/>
      <c r="I36" s="13"/>
      <c r="J36" s="62"/>
      <c r="K36" s="13"/>
      <c r="L36" s="13"/>
      <c r="M36" s="13"/>
      <c r="N36" s="13"/>
      <c r="O36" s="13"/>
      <c r="P36" s="13"/>
      <c r="Q36" s="13"/>
      <c r="R36" s="61">
        <f t="shared" si="1"/>
        <v>4</v>
      </c>
    </row>
    <row r="37" spans="1:18" ht="15" customHeight="1">
      <c r="A37" s="13">
        <v>14</v>
      </c>
      <c r="B37" s="70" t="s">
        <v>96</v>
      </c>
      <c r="C37" s="13"/>
      <c r="D37" s="13"/>
      <c r="E37" s="13"/>
      <c r="F37" s="13"/>
      <c r="G37" s="13"/>
      <c r="H37" s="13"/>
      <c r="I37" s="13"/>
      <c r="J37" s="62"/>
      <c r="K37" s="13"/>
      <c r="L37" s="13"/>
      <c r="M37" s="13"/>
      <c r="N37" s="13"/>
      <c r="O37" s="13"/>
      <c r="P37" s="13"/>
      <c r="Q37" s="13"/>
      <c r="R37" s="61">
        <f t="shared" si="1"/>
        <v>0</v>
      </c>
    </row>
    <row r="38" spans="1:18" ht="15" customHeight="1">
      <c r="A38" s="13">
        <v>7</v>
      </c>
      <c r="B38" s="70" t="s">
        <v>97</v>
      </c>
      <c r="C38" s="13"/>
      <c r="D38" s="13"/>
      <c r="E38" s="13">
        <v>2</v>
      </c>
      <c r="F38" s="13"/>
      <c r="G38" s="13"/>
      <c r="H38" s="13"/>
      <c r="I38" s="13"/>
      <c r="J38" s="62"/>
      <c r="K38" s="13"/>
      <c r="L38" s="13"/>
      <c r="M38" s="13"/>
      <c r="N38" s="13"/>
      <c r="O38" s="13"/>
      <c r="P38" s="13"/>
      <c r="Q38" s="13"/>
      <c r="R38" s="61">
        <f t="shared" si="1"/>
        <v>2</v>
      </c>
    </row>
    <row r="39" spans="1:18" ht="15" customHeight="1">
      <c r="A39" s="13">
        <v>23</v>
      </c>
      <c r="B39" s="70" t="s">
        <v>98</v>
      </c>
      <c r="C39" s="13"/>
      <c r="D39" s="13"/>
      <c r="E39" s="13"/>
      <c r="F39" s="13"/>
      <c r="G39" s="13"/>
      <c r="H39" s="13">
        <v>1</v>
      </c>
      <c r="I39" s="13"/>
      <c r="J39" s="62"/>
      <c r="K39" s="13"/>
      <c r="L39" s="13"/>
      <c r="M39" s="13"/>
      <c r="N39" s="13"/>
      <c r="O39" s="13"/>
      <c r="P39" s="13"/>
      <c r="Q39" s="13"/>
      <c r="R39" s="61">
        <f t="shared" si="1"/>
        <v>1</v>
      </c>
    </row>
    <row r="40" spans="1:18" ht="15" customHeight="1">
      <c r="A40" s="13">
        <v>11</v>
      </c>
      <c r="B40" s="70" t="s">
        <v>99</v>
      </c>
      <c r="C40" s="13"/>
      <c r="D40" s="13"/>
      <c r="E40" s="13"/>
      <c r="F40" s="13"/>
      <c r="G40" s="13"/>
      <c r="H40" s="13"/>
      <c r="I40" s="13"/>
      <c r="J40" s="62"/>
      <c r="K40" s="13"/>
      <c r="L40" s="13"/>
      <c r="M40" s="13">
        <v>1</v>
      </c>
      <c r="N40" s="13">
        <v>1</v>
      </c>
      <c r="O40" s="13"/>
      <c r="P40" s="13"/>
      <c r="Q40" s="13"/>
      <c r="R40" s="61">
        <f t="shared" si="1"/>
        <v>2</v>
      </c>
    </row>
    <row r="41" spans="1:18" ht="15" customHeight="1">
      <c r="A41" s="93">
        <v>9</v>
      </c>
      <c r="B41" s="70" t="s">
        <v>232</v>
      </c>
      <c r="C41" s="13"/>
      <c r="D41" s="13"/>
      <c r="E41" s="13"/>
      <c r="F41" s="13"/>
      <c r="G41" s="13"/>
      <c r="H41" s="13"/>
      <c r="I41" s="13"/>
      <c r="J41" s="62"/>
      <c r="K41" s="13"/>
      <c r="L41" s="13"/>
      <c r="M41" s="13"/>
      <c r="N41" s="13"/>
      <c r="O41" s="13">
        <v>1</v>
      </c>
      <c r="P41" s="13"/>
      <c r="Q41" s="13"/>
      <c r="R41" s="61">
        <f t="shared" si="1"/>
        <v>1</v>
      </c>
    </row>
    <row r="42" spans="1:18" ht="15" customHeight="1" thickBot="1">
      <c r="A42" s="94">
        <v>80</v>
      </c>
      <c r="B42" s="71" t="s">
        <v>122</v>
      </c>
      <c r="C42" s="59"/>
      <c r="D42" s="59"/>
      <c r="E42" s="59"/>
      <c r="F42" s="59"/>
      <c r="G42" s="59"/>
      <c r="H42" s="59"/>
      <c r="I42" s="59"/>
      <c r="J42" s="60"/>
      <c r="K42" s="59">
        <v>1</v>
      </c>
      <c r="L42" s="59"/>
      <c r="M42" s="59"/>
      <c r="N42" s="59"/>
      <c r="O42" s="59"/>
      <c r="P42" s="59"/>
      <c r="Q42" s="59">
        <v>1</v>
      </c>
      <c r="R42" s="58">
        <f t="shared" si="1"/>
        <v>2</v>
      </c>
    </row>
  </sheetData>
  <sheetProtection/>
  <mergeCells count="1">
    <mergeCell ref="J1:J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AG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5.7109375" style="13" customWidth="1"/>
    <col min="2" max="2" width="20.7109375" style="2" customWidth="1"/>
    <col min="3" max="18" width="5.7109375" style="12" customWidth="1"/>
    <col min="19" max="33" width="5.7109375" style="2" customWidth="1"/>
    <col min="34" max="16384" width="9.140625" style="2" customWidth="1"/>
  </cols>
  <sheetData>
    <row r="1" spans="10:33" ht="15" customHeight="1">
      <c r="J1" s="142" t="s">
        <v>34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</row>
    <row r="2" spans="3:33" ht="15" customHeight="1">
      <c r="C2" s="110" t="s">
        <v>15</v>
      </c>
      <c r="D2" s="110" t="s">
        <v>14</v>
      </c>
      <c r="E2" s="110" t="s">
        <v>15</v>
      </c>
      <c r="F2" s="110" t="s">
        <v>14</v>
      </c>
      <c r="G2" s="110" t="s">
        <v>15</v>
      </c>
      <c r="H2" s="110" t="s">
        <v>14</v>
      </c>
      <c r="I2" s="86" t="s">
        <v>15</v>
      </c>
      <c r="J2" s="142"/>
      <c r="K2" s="86" t="s">
        <v>14</v>
      </c>
      <c r="L2" s="86" t="s">
        <v>14</v>
      </c>
      <c r="M2" s="86" t="s">
        <v>15</v>
      </c>
      <c r="N2" s="86" t="s">
        <v>14</v>
      </c>
      <c r="O2" s="86" t="s">
        <v>15</v>
      </c>
      <c r="P2" s="86" t="s">
        <v>15</v>
      </c>
      <c r="Q2" s="86" t="s">
        <v>14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3:33" ht="15" customHeight="1">
      <c r="C3" s="109" t="s">
        <v>22</v>
      </c>
      <c r="D3" s="109" t="s">
        <v>22</v>
      </c>
      <c r="E3" s="108" t="s">
        <v>23</v>
      </c>
      <c r="F3" s="108" t="s">
        <v>23</v>
      </c>
      <c r="G3" s="107" t="s">
        <v>21</v>
      </c>
      <c r="H3" s="108" t="s">
        <v>23</v>
      </c>
      <c r="I3" s="108" t="s">
        <v>23</v>
      </c>
      <c r="J3" s="110"/>
      <c r="K3" s="107" t="s">
        <v>21</v>
      </c>
      <c r="L3" s="107" t="s">
        <v>21</v>
      </c>
      <c r="M3" s="108" t="s">
        <v>23</v>
      </c>
      <c r="N3" s="107" t="s">
        <v>21</v>
      </c>
      <c r="O3" s="107" t="s">
        <v>21</v>
      </c>
      <c r="P3" s="109" t="s">
        <v>22</v>
      </c>
      <c r="Q3" s="108" t="s">
        <v>23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27" ht="15" customHeight="1">
      <c r="A4" s="11" t="s">
        <v>113</v>
      </c>
      <c r="B4" s="85" t="s">
        <v>31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/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 t="s">
        <v>33</v>
      </c>
      <c r="T4" s="86"/>
      <c r="U4" s="86"/>
      <c r="V4" s="86"/>
      <c r="W4" s="86"/>
      <c r="X4" s="86"/>
      <c r="Y4" s="86"/>
      <c r="Z4" s="86"/>
      <c r="AA4" s="86"/>
    </row>
    <row r="5" spans="1:18" s="51" customFormat="1" ht="15" customHeight="1">
      <c r="A5" s="13">
        <v>34</v>
      </c>
      <c r="B5" s="70" t="s">
        <v>192</v>
      </c>
      <c r="C5" s="13"/>
      <c r="D5" s="13"/>
      <c r="E5" s="13"/>
      <c r="F5" s="13"/>
      <c r="G5" s="13"/>
      <c r="H5" s="13"/>
      <c r="I5" s="13"/>
      <c r="J5" s="62"/>
      <c r="K5" s="13"/>
      <c r="L5" s="13"/>
      <c r="M5" s="13"/>
      <c r="N5" s="13"/>
      <c r="O5" s="13"/>
      <c r="P5" s="13"/>
      <c r="Q5" s="13"/>
      <c r="R5" s="61">
        <f aca="true" t="shared" si="0" ref="R5:R23">SUM(C5:Q5)</f>
        <v>0</v>
      </c>
    </row>
    <row r="6" spans="1:18" s="51" customFormat="1" ht="15" customHeight="1">
      <c r="A6" s="13">
        <v>1</v>
      </c>
      <c r="B6" s="70" t="s">
        <v>193</v>
      </c>
      <c r="C6" s="13"/>
      <c r="D6" s="13"/>
      <c r="E6" s="13"/>
      <c r="F6" s="13"/>
      <c r="G6" s="13"/>
      <c r="H6" s="13"/>
      <c r="I6" s="13"/>
      <c r="J6" s="62"/>
      <c r="K6" s="13"/>
      <c r="L6" s="13"/>
      <c r="M6" s="13"/>
      <c r="N6" s="13"/>
      <c r="O6" s="13"/>
      <c r="P6" s="13"/>
      <c r="Q6" s="13"/>
      <c r="R6" s="61">
        <f t="shared" si="0"/>
        <v>0</v>
      </c>
    </row>
    <row r="7" spans="1:18" s="51" customFormat="1" ht="15" customHeight="1">
      <c r="A7" s="13">
        <v>20</v>
      </c>
      <c r="B7" s="70" t="s">
        <v>194</v>
      </c>
      <c r="C7" s="13"/>
      <c r="D7" s="13"/>
      <c r="E7" s="13"/>
      <c r="F7" s="13"/>
      <c r="G7" s="13"/>
      <c r="H7" s="13"/>
      <c r="I7" s="13"/>
      <c r="J7" s="62"/>
      <c r="K7" s="13"/>
      <c r="L7" s="13"/>
      <c r="M7" s="13"/>
      <c r="N7" s="87"/>
      <c r="O7" s="13"/>
      <c r="P7" s="13"/>
      <c r="Q7" s="13"/>
      <c r="R7" s="61">
        <f t="shared" si="0"/>
        <v>0</v>
      </c>
    </row>
    <row r="8" spans="1:18" s="51" customFormat="1" ht="15" customHeight="1">
      <c r="A8" s="13">
        <v>4</v>
      </c>
      <c r="B8" s="70" t="s">
        <v>195</v>
      </c>
      <c r="C8" s="13"/>
      <c r="D8" s="13"/>
      <c r="E8" s="13"/>
      <c r="F8" s="13"/>
      <c r="G8" s="13"/>
      <c r="H8" s="13"/>
      <c r="I8" s="13"/>
      <c r="J8" s="62"/>
      <c r="K8" s="13"/>
      <c r="L8" s="13"/>
      <c r="M8" s="13"/>
      <c r="N8" s="13"/>
      <c r="O8" s="13"/>
      <c r="P8" s="13"/>
      <c r="Q8" s="13"/>
      <c r="R8" s="61">
        <f t="shared" si="0"/>
        <v>0</v>
      </c>
    </row>
    <row r="9" spans="1:18" s="51" customFormat="1" ht="15" customHeight="1">
      <c r="A9" s="13">
        <v>5</v>
      </c>
      <c r="B9" s="70" t="s">
        <v>196</v>
      </c>
      <c r="C9" s="13"/>
      <c r="D9" s="13"/>
      <c r="E9" s="13"/>
      <c r="F9" s="13"/>
      <c r="G9" s="13"/>
      <c r="H9" s="13"/>
      <c r="I9" s="13"/>
      <c r="J9" s="62"/>
      <c r="K9" s="13"/>
      <c r="L9" s="13"/>
      <c r="M9" s="13"/>
      <c r="N9" s="13"/>
      <c r="O9" s="87"/>
      <c r="P9" s="13"/>
      <c r="Q9" s="13"/>
      <c r="R9" s="61">
        <f t="shared" si="0"/>
        <v>0</v>
      </c>
    </row>
    <row r="10" spans="1:18" s="51" customFormat="1" ht="15" customHeight="1">
      <c r="A10" s="13">
        <v>28</v>
      </c>
      <c r="B10" s="70" t="s">
        <v>197</v>
      </c>
      <c r="C10" s="13"/>
      <c r="D10" s="13"/>
      <c r="E10" s="13"/>
      <c r="F10" s="13"/>
      <c r="G10" s="13"/>
      <c r="H10" s="13"/>
      <c r="I10" s="87"/>
      <c r="J10" s="62"/>
      <c r="K10" s="13"/>
      <c r="L10" s="13"/>
      <c r="M10" s="13"/>
      <c r="N10" s="13"/>
      <c r="O10" s="13"/>
      <c r="P10" s="13"/>
      <c r="Q10" s="13"/>
      <c r="R10" s="61">
        <f t="shared" si="0"/>
        <v>0</v>
      </c>
    </row>
    <row r="11" spans="1:18" s="51" customFormat="1" ht="15" customHeight="1">
      <c r="A11" s="13">
        <v>32</v>
      </c>
      <c r="B11" s="70" t="s">
        <v>198</v>
      </c>
      <c r="C11" s="13"/>
      <c r="D11" s="13"/>
      <c r="E11" s="13"/>
      <c r="F11" s="13"/>
      <c r="G11" s="13"/>
      <c r="H11" s="13"/>
      <c r="I11" s="13"/>
      <c r="J11" s="62"/>
      <c r="K11" s="13"/>
      <c r="L11" s="13"/>
      <c r="M11" s="13"/>
      <c r="N11" s="13"/>
      <c r="O11" s="13"/>
      <c r="P11" s="13"/>
      <c r="Q11" s="13"/>
      <c r="R11" s="61">
        <f t="shared" si="0"/>
        <v>0</v>
      </c>
    </row>
    <row r="12" spans="1:18" s="51" customFormat="1" ht="15" customHeight="1">
      <c r="A12" s="13">
        <v>16</v>
      </c>
      <c r="B12" s="70" t="s">
        <v>199</v>
      </c>
      <c r="C12" s="13"/>
      <c r="D12" s="91"/>
      <c r="E12" s="13"/>
      <c r="F12" s="13"/>
      <c r="G12" s="87"/>
      <c r="H12" s="13"/>
      <c r="I12" s="13"/>
      <c r="J12" s="62"/>
      <c r="K12" s="13"/>
      <c r="L12" s="13"/>
      <c r="M12" s="13"/>
      <c r="N12" s="13"/>
      <c r="O12" s="91"/>
      <c r="P12" s="13"/>
      <c r="Q12" s="13"/>
      <c r="R12" s="61">
        <f t="shared" si="0"/>
        <v>0</v>
      </c>
    </row>
    <row r="13" spans="1:18" s="51" customFormat="1" ht="15" customHeight="1">
      <c r="A13" s="13">
        <v>8</v>
      </c>
      <c r="B13" s="70" t="s">
        <v>200</v>
      </c>
      <c r="C13" s="13"/>
      <c r="D13" s="13"/>
      <c r="E13" s="13"/>
      <c r="F13" s="13"/>
      <c r="G13" s="13"/>
      <c r="H13" s="13"/>
      <c r="I13" s="13"/>
      <c r="J13" s="62"/>
      <c r="K13" s="13"/>
      <c r="L13" s="13"/>
      <c r="M13" s="13"/>
      <c r="N13" s="13"/>
      <c r="O13" s="13"/>
      <c r="P13" s="13"/>
      <c r="Q13" s="13"/>
      <c r="R13" s="61">
        <f t="shared" si="0"/>
        <v>0</v>
      </c>
    </row>
    <row r="14" spans="1:18" s="51" customFormat="1" ht="15" customHeight="1">
      <c r="A14" s="13">
        <v>11</v>
      </c>
      <c r="B14" s="70" t="s">
        <v>201</v>
      </c>
      <c r="C14" s="13"/>
      <c r="D14" s="13"/>
      <c r="E14" s="87"/>
      <c r="F14" s="13"/>
      <c r="G14" s="13"/>
      <c r="H14" s="13"/>
      <c r="I14" s="13"/>
      <c r="J14" s="62"/>
      <c r="K14" s="13"/>
      <c r="L14" s="13"/>
      <c r="M14" s="13"/>
      <c r="N14" s="13"/>
      <c r="O14" s="13">
        <v>1</v>
      </c>
      <c r="P14" s="13"/>
      <c r="Q14" s="13"/>
      <c r="R14" s="61">
        <f t="shared" si="0"/>
        <v>1</v>
      </c>
    </row>
    <row r="15" spans="1:18" s="51" customFormat="1" ht="15" customHeight="1">
      <c r="A15" s="13">
        <v>7</v>
      </c>
      <c r="B15" s="70" t="s">
        <v>202</v>
      </c>
      <c r="C15" s="13"/>
      <c r="D15" s="13"/>
      <c r="E15" s="13"/>
      <c r="F15" s="13"/>
      <c r="G15" s="13"/>
      <c r="H15" s="13"/>
      <c r="I15" s="13"/>
      <c r="J15" s="62"/>
      <c r="K15" s="13"/>
      <c r="L15" s="13"/>
      <c r="M15" s="13"/>
      <c r="N15" s="13"/>
      <c r="O15" s="13"/>
      <c r="P15" s="13"/>
      <c r="Q15" s="13"/>
      <c r="R15" s="61">
        <f t="shared" si="0"/>
        <v>0</v>
      </c>
    </row>
    <row r="16" spans="1:18" s="51" customFormat="1" ht="15" customHeight="1">
      <c r="A16" s="13">
        <v>22</v>
      </c>
      <c r="B16" s="70" t="s">
        <v>203</v>
      </c>
      <c r="C16" s="13"/>
      <c r="D16" s="13"/>
      <c r="E16" s="13"/>
      <c r="F16" s="13"/>
      <c r="G16" s="13"/>
      <c r="H16" s="13"/>
      <c r="I16" s="13"/>
      <c r="J16" s="62"/>
      <c r="K16" s="13">
        <v>1</v>
      </c>
      <c r="L16" s="13"/>
      <c r="M16" s="13">
        <v>1</v>
      </c>
      <c r="N16" s="13"/>
      <c r="O16" s="13"/>
      <c r="P16" s="13"/>
      <c r="Q16" s="13"/>
      <c r="R16" s="61">
        <f t="shared" si="0"/>
        <v>2</v>
      </c>
    </row>
    <row r="17" spans="1:18" s="51" customFormat="1" ht="15" customHeight="1">
      <c r="A17" s="13">
        <v>13</v>
      </c>
      <c r="B17" s="70" t="s">
        <v>204</v>
      </c>
      <c r="C17" s="13"/>
      <c r="D17" s="13"/>
      <c r="E17" s="13">
        <v>1</v>
      </c>
      <c r="F17" s="13"/>
      <c r="G17" s="13"/>
      <c r="H17" s="13"/>
      <c r="I17" s="13"/>
      <c r="J17" s="62"/>
      <c r="K17" s="13"/>
      <c r="L17" s="13"/>
      <c r="M17" s="13"/>
      <c r="N17" s="13"/>
      <c r="O17" s="13"/>
      <c r="P17" s="13"/>
      <c r="Q17" s="13"/>
      <c r="R17" s="61">
        <f t="shared" si="0"/>
        <v>1</v>
      </c>
    </row>
    <row r="18" spans="1:18" s="51" customFormat="1" ht="15" customHeight="1">
      <c r="A18" s="13">
        <v>21</v>
      </c>
      <c r="B18" s="70" t="s">
        <v>205</v>
      </c>
      <c r="C18" s="13"/>
      <c r="D18" s="13"/>
      <c r="E18" s="13">
        <v>1</v>
      </c>
      <c r="F18" s="13"/>
      <c r="G18" s="13"/>
      <c r="H18" s="13"/>
      <c r="I18" s="13">
        <v>1</v>
      </c>
      <c r="J18" s="62"/>
      <c r="K18" s="13"/>
      <c r="L18" s="13"/>
      <c r="M18" s="13">
        <v>1</v>
      </c>
      <c r="N18" s="13"/>
      <c r="O18" s="13"/>
      <c r="P18" s="13"/>
      <c r="Q18" s="13"/>
      <c r="R18" s="61">
        <f t="shared" si="0"/>
        <v>3</v>
      </c>
    </row>
    <row r="19" spans="1:18" s="51" customFormat="1" ht="15" customHeight="1">
      <c r="A19" s="13">
        <v>19</v>
      </c>
      <c r="B19" s="70" t="s">
        <v>206</v>
      </c>
      <c r="C19" s="13"/>
      <c r="D19" s="13"/>
      <c r="E19" s="13"/>
      <c r="F19" s="13"/>
      <c r="G19" s="13">
        <v>2</v>
      </c>
      <c r="H19" s="13"/>
      <c r="I19" s="13">
        <v>1</v>
      </c>
      <c r="J19" s="62"/>
      <c r="K19" s="13"/>
      <c r="L19" s="87">
        <v>1</v>
      </c>
      <c r="M19" s="13"/>
      <c r="N19" s="13"/>
      <c r="O19" s="13">
        <v>1</v>
      </c>
      <c r="P19" s="13"/>
      <c r="Q19" s="13"/>
      <c r="R19" s="61">
        <f t="shared" si="0"/>
        <v>5</v>
      </c>
    </row>
    <row r="20" spans="1:18" s="51" customFormat="1" ht="15" customHeight="1">
      <c r="A20" s="13">
        <v>9</v>
      </c>
      <c r="B20" s="70" t="s">
        <v>207</v>
      </c>
      <c r="C20" s="13">
        <v>2</v>
      </c>
      <c r="D20" s="13"/>
      <c r="E20" s="13"/>
      <c r="F20" s="13">
        <v>1</v>
      </c>
      <c r="G20" s="13">
        <v>1</v>
      </c>
      <c r="H20" s="13"/>
      <c r="I20" s="13"/>
      <c r="J20" s="62"/>
      <c r="K20" s="13">
        <v>2</v>
      </c>
      <c r="L20" s="13">
        <v>1</v>
      </c>
      <c r="M20" s="13"/>
      <c r="N20" s="13"/>
      <c r="O20" s="13"/>
      <c r="P20" s="13"/>
      <c r="Q20" s="13"/>
      <c r="R20" s="61">
        <f t="shared" si="0"/>
        <v>7</v>
      </c>
    </row>
    <row r="21" spans="1:18" s="51" customFormat="1" ht="15" customHeight="1">
      <c r="A21" s="13">
        <v>20</v>
      </c>
      <c r="B21" s="70" t="s">
        <v>208</v>
      </c>
      <c r="C21" s="13">
        <v>1</v>
      </c>
      <c r="D21" s="13">
        <v>1</v>
      </c>
      <c r="E21" s="13"/>
      <c r="F21" s="13"/>
      <c r="G21" s="13"/>
      <c r="H21" s="13">
        <v>1</v>
      </c>
      <c r="I21" s="13"/>
      <c r="J21" s="62"/>
      <c r="K21" s="13"/>
      <c r="L21" s="13">
        <v>1</v>
      </c>
      <c r="M21" s="13"/>
      <c r="N21" s="13">
        <v>1</v>
      </c>
      <c r="O21" s="13"/>
      <c r="P21" s="13"/>
      <c r="Q21" s="13"/>
      <c r="R21" s="61">
        <f t="shared" si="0"/>
        <v>5</v>
      </c>
    </row>
    <row r="22" spans="1:18" s="51" customFormat="1" ht="15" customHeight="1">
      <c r="A22" s="13">
        <v>18</v>
      </c>
      <c r="B22" s="70" t="s">
        <v>209</v>
      </c>
      <c r="C22" s="13">
        <v>1</v>
      </c>
      <c r="D22" s="13"/>
      <c r="E22" s="13"/>
      <c r="F22" s="13"/>
      <c r="G22" s="87">
        <v>1</v>
      </c>
      <c r="H22" s="13"/>
      <c r="I22" s="13"/>
      <c r="J22" s="62"/>
      <c r="K22" s="13"/>
      <c r="L22" s="13"/>
      <c r="M22" s="13"/>
      <c r="N22" s="13">
        <v>8</v>
      </c>
      <c r="O22" s="13"/>
      <c r="P22" s="13"/>
      <c r="Q22" s="13"/>
      <c r="R22" s="61">
        <f t="shared" si="0"/>
        <v>10</v>
      </c>
    </row>
    <row r="23" spans="1:18" s="51" customFormat="1" ht="15" customHeight="1">
      <c r="A23" s="13" t="s">
        <v>114</v>
      </c>
      <c r="B23" s="73" t="s">
        <v>112</v>
      </c>
      <c r="C23" s="13"/>
      <c r="D23" s="13">
        <v>1</v>
      </c>
      <c r="E23" s="13"/>
      <c r="F23" s="13"/>
      <c r="G23" s="13"/>
      <c r="H23" s="13"/>
      <c r="I23" s="13"/>
      <c r="J23" s="62"/>
      <c r="K23" s="13"/>
      <c r="L23" s="13"/>
      <c r="M23" s="13"/>
      <c r="N23" s="13"/>
      <c r="O23" s="13"/>
      <c r="P23" s="13"/>
      <c r="Q23" s="13"/>
      <c r="R23" s="61">
        <f t="shared" si="0"/>
        <v>1</v>
      </c>
    </row>
    <row r="24" spans="1:18" ht="15" customHeight="1">
      <c r="A24" s="11" t="s">
        <v>113</v>
      </c>
      <c r="B24" s="85" t="s">
        <v>32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/>
      <c r="K24" s="11">
        <v>8</v>
      </c>
      <c r="L24" s="11">
        <v>9</v>
      </c>
      <c r="M24" s="11">
        <v>10</v>
      </c>
      <c r="N24" s="11">
        <v>11</v>
      </c>
      <c r="O24" s="11">
        <v>12</v>
      </c>
      <c r="P24" s="11">
        <v>13</v>
      </c>
      <c r="Q24" s="11">
        <v>14</v>
      </c>
      <c r="R24" s="63" t="s">
        <v>33</v>
      </c>
    </row>
    <row r="25" spans="1:18" ht="15" customHeight="1">
      <c r="A25" s="13">
        <v>34</v>
      </c>
      <c r="B25" s="70" t="s">
        <v>192</v>
      </c>
      <c r="C25" s="13"/>
      <c r="D25" s="13"/>
      <c r="E25" s="13"/>
      <c r="F25" s="13"/>
      <c r="G25" s="13"/>
      <c r="H25" s="13"/>
      <c r="I25" s="13"/>
      <c r="J25" s="62"/>
      <c r="K25" s="13"/>
      <c r="L25" s="13"/>
      <c r="M25" s="13"/>
      <c r="N25" s="13"/>
      <c r="O25" s="13"/>
      <c r="P25" s="13"/>
      <c r="Q25" s="13"/>
      <c r="R25" s="61">
        <f aca="true" t="shared" si="1" ref="R25:R42">SUM(C25:Q25)</f>
        <v>0</v>
      </c>
    </row>
    <row r="26" spans="1:18" ht="15" customHeight="1">
      <c r="A26" s="13">
        <v>1</v>
      </c>
      <c r="B26" s="70" t="s">
        <v>193</v>
      </c>
      <c r="C26" s="13"/>
      <c r="D26" s="13"/>
      <c r="E26" s="13"/>
      <c r="F26" s="13"/>
      <c r="G26" s="13"/>
      <c r="H26" s="13"/>
      <c r="I26" s="13"/>
      <c r="J26" s="62"/>
      <c r="K26" s="13"/>
      <c r="L26" s="13"/>
      <c r="M26" s="13"/>
      <c r="N26" s="13"/>
      <c r="O26" s="13"/>
      <c r="P26" s="13"/>
      <c r="Q26" s="13"/>
      <c r="R26" s="61">
        <f t="shared" si="1"/>
        <v>0</v>
      </c>
    </row>
    <row r="27" spans="1:18" ht="15" customHeight="1">
      <c r="A27" s="13">
        <v>20</v>
      </c>
      <c r="B27" s="70" t="s">
        <v>194</v>
      </c>
      <c r="C27" s="13"/>
      <c r="D27" s="13"/>
      <c r="E27" s="13"/>
      <c r="F27" s="13"/>
      <c r="G27" s="13"/>
      <c r="H27" s="13"/>
      <c r="I27" s="13"/>
      <c r="J27" s="62"/>
      <c r="K27" s="13"/>
      <c r="L27" s="13"/>
      <c r="M27" s="13"/>
      <c r="N27" s="13">
        <v>1</v>
      </c>
      <c r="O27" s="13"/>
      <c r="P27" s="13"/>
      <c r="Q27" s="13"/>
      <c r="R27" s="61">
        <f t="shared" si="1"/>
        <v>1</v>
      </c>
    </row>
    <row r="28" spans="1:18" ht="15" customHeight="1">
      <c r="A28" s="13">
        <v>4</v>
      </c>
      <c r="B28" s="70" t="s">
        <v>195</v>
      </c>
      <c r="C28" s="13">
        <v>1</v>
      </c>
      <c r="D28" s="13"/>
      <c r="E28" s="13"/>
      <c r="F28" s="13"/>
      <c r="G28" s="13"/>
      <c r="H28" s="13"/>
      <c r="I28" s="13"/>
      <c r="J28" s="62"/>
      <c r="K28" s="13"/>
      <c r="L28" s="13"/>
      <c r="M28" s="13"/>
      <c r="N28" s="13"/>
      <c r="O28" s="13"/>
      <c r="P28" s="13"/>
      <c r="Q28" s="13"/>
      <c r="R28" s="61">
        <f t="shared" si="1"/>
        <v>1</v>
      </c>
    </row>
    <row r="29" spans="1:18" ht="15" customHeight="1">
      <c r="A29" s="13">
        <v>5</v>
      </c>
      <c r="B29" s="70" t="s">
        <v>196</v>
      </c>
      <c r="C29" s="13"/>
      <c r="D29" s="13"/>
      <c r="E29" s="13"/>
      <c r="F29" s="13"/>
      <c r="G29" s="13"/>
      <c r="H29" s="13"/>
      <c r="I29" s="13"/>
      <c r="J29" s="62"/>
      <c r="K29" s="13"/>
      <c r="L29" s="13"/>
      <c r="M29" s="13"/>
      <c r="N29" s="13"/>
      <c r="O29" s="13"/>
      <c r="P29" s="13"/>
      <c r="Q29" s="13"/>
      <c r="R29" s="61">
        <f t="shared" si="1"/>
        <v>0</v>
      </c>
    </row>
    <row r="30" spans="1:18" ht="15" customHeight="1">
      <c r="A30" s="13">
        <v>28</v>
      </c>
      <c r="B30" s="70" t="s">
        <v>197</v>
      </c>
      <c r="C30" s="13"/>
      <c r="D30" s="13"/>
      <c r="E30" s="13"/>
      <c r="F30" s="13"/>
      <c r="G30" s="13"/>
      <c r="H30" s="13"/>
      <c r="I30" s="13"/>
      <c r="J30" s="62"/>
      <c r="K30" s="13">
        <v>1</v>
      </c>
      <c r="L30" s="13"/>
      <c r="M30" s="13"/>
      <c r="N30" s="13"/>
      <c r="O30" s="13"/>
      <c r="P30" s="13"/>
      <c r="Q30" s="13"/>
      <c r="R30" s="61">
        <f t="shared" si="1"/>
        <v>1</v>
      </c>
    </row>
    <row r="31" spans="1:18" ht="15" customHeight="1">
      <c r="A31" s="13">
        <v>32</v>
      </c>
      <c r="B31" s="70" t="s">
        <v>198</v>
      </c>
      <c r="C31" s="13"/>
      <c r="D31" s="13"/>
      <c r="E31" s="13"/>
      <c r="F31" s="13"/>
      <c r="G31" s="13"/>
      <c r="H31" s="13"/>
      <c r="I31" s="13"/>
      <c r="J31" s="62"/>
      <c r="K31" s="13"/>
      <c r="L31" s="13"/>
      <c r="M31" s="13"/>
      <c r="N31" s="13"/>
      <c r="O31" s="13"/>
      <c r="P31" s="13"/>
      <c r="Q31" s="13"/>
      <c r="R31" s="61">
        <f t="shared" si="1"/>
        <v>0</v>
      </c>
    </row>
    <row r="32" spans="1:18" ht="15" customHeight="1">
      <c r="A32" s="13">
        <v>16</v>
      </c>
      <c r="B32" s="70" t="s">
        <v>199</v>
      </c>
      <c r="C32" s="13"/>
      <c r="D32" s="13"/>
      <c r="E32" s="13"/>
      <c r="F32" s="13"/>
      <c r="G32" s="13"/>
      <c r="H32" s="13"/>
      <c r="I32" s="13"/>
      <c r="J32" s="62"/>
      <c r="K32" s="13"/>
      <c r="L32" s="13"/>
      <c r="M32" s="13"/>
      <c r="N32" s="13"/>
      <c r="O32" s="13"/>
      <c r="P32" s="13"/>
      <c r="Q32" s="13"/>
      <c r="R32" s="61">
        <f t="shared" si="1"/>
        <v>0</v>
      </c>
    </row>
    <row r="33" spans="1:18" ht="15" customHeight="1">
      <c r="A33" s="13">
        <v>8</v>
      </c>
      <c r="B33" s="70" t="s">
        <v>200</v>
      </c>
      <c r="C33" s="13"/>
      <c r="D33" s="13"/>
      <c r="E33" s="13"/>
      <c r="F33" s="13">
        <v>1</v>
      </c>
      <c r="G33" s="13"/>
      <c r="H33" s="13"/>
      <c r="I33" s="13"/>
      <c r="J33" s="62"/>
      <c r="K33" s="13"/>
      <c r="L33" s="13"/>
      <c r="M33" s="13"/>
      <c r="N33" s="13"/>
      <c r="O33" s="13"/>
      <c r="P33" s="13"/>
      <c r="Q33" s="13"/>
      <c r="R33" s="61">
        <f t="shared" si="1"/>
        <v>1</v>
      </c>
    </row>
    <row r="34" spans="1:18" ht="15" customHeight="1">
      <c r="A34" s="13">
        <v>11</v>
      </c>
      <c r="B34" s="70" t="s">
        <v>201</v>
      </c>
      <c r="C34" s="13"/>
      <c r="D34" s="13"/>
      <c r="E34" s="13"/>
      <c r="F34" s="13"/>
      <c r="G34" s="13"/>
      <c r="H34" s="13"/>
      <c r="I34" s="13"/>
      <c r="J34" s="62"/>
      <c r="K34" s="13"/>
      <c r="L34" s="13"/>
      <c r="M34" s="13"/>
      <c r="N34" s="13"/>
      <c r="O34" s="13"/>
      <c r="P34" s="13"/>
      <c r="Q34" s="13"/>
      <c r="R34" s="61">
        <f t="shared" si="1"/>
        <v>0</v>
      </c>
    </row>
    <row r="35" spans="1:18" ht="15" customHeight="1">
      <c r="A35" s="13">
        <v>7</v>
      </c>
      <c r="B35" s="70" t="s">
        <v>202</v>
      </c>
      <c r="C35" s="13"/>
      <c r="D35" s="13"/>
      <c r="E35" s="13">
        <v>1</v>
      </c>
      <c r="F35" s="13"/>
      <c r="G35" s="13"/>
      <c r="H35" s="13"/>
      <c r="I35" s="13">
        <v>1</v>
      </c>
      <c r="J35" s="62"/>
      <c r="K35" s="13"/>
      <c r="L35" s="13"/>
      <c r="M35" s="13"/>
      <c r="N35" s="13"/>
      <c r="O35" s="13"/>
      <c r="P35" s="13"/>
      <c r="Q35" s="13"/>
      <c r="R35" s="61">
        <f t="shared" si="1"/>
        <v>2</v>
      </c>
    </row>
    <row r="36" spans="1:18" ht="15" customHeight="1">
      <c r="A36" s="13">
        <v>22</v>
      </c>
      <c r="B36" s="70" t="s">
        <v>203</v>
      </c>
      <c r="C36" s="13"/>
      <c r="D36" s="13"/>
      <c r="E36" s="13"/>
      <c r="F36" s="13"/>
      <c r="G36" s="13">
        <v>1</v>
      </c>
      <c r="H36" s="13"/>
      <c r="I36" s="13"/>
      <c r="J36" s="62"/>
      <c r="K36" s="13">
        <v>1</v>
      </c>
      <c r="L36" s="13">
        <v>1</v>
      </c>
      <c r="M36" s="13">
        <v>1</v>
      </c>
      <c r="N36" s="13">
        <v>1</v>
      </c>
      <c r="O36" s="13">
        <v>1</v>
      </c>
      <c r="P36" s="13"/>
      <c r="Q36" s="13"/>
      <c r="R36" s="61">
        <f t="shared" si="1"/>
        <v>6</v>
      </c>
    </row>
    <row r="37" spans="1:18" ht="15" customHeight="1">
      <c r="A37" s="13">
        <v>13</v>
      </c>
      <c r="B37" s="70" t="s">
        <v>204</v>
      </c>
      <c r="C37" s="13"/>
      <c r="D37" s="13"/>
      <c r="E37" s="13"/>
      <c r="F37" s="13"/>
      <c r="G37" s="13"/>
      <c r="H37" s="13">
        <v>1</v>
      </c>
      <c r="I37" s="13"/>
      <c r="J37" s="62"/>
      <c r="K37" s="13"/>
      <c r="L37" s="13"/>
      <c r="M37" s="13"/>
      <c r="N37" s="13"/>
      <c r="O37" s="13"/>
      <c r="P37" s="13"/>
      <c r="Q37" s="13"/>
      <c r="R37" s="61">
        <f t="shared" si="1"/>
        <v>1</v>
      </c>
    </row>
    <row r="38" spans="1:18" ht="15" customHeight="1">
      <c r="A38" s="13">
        <v>21</v>
      </c>
      <c r="B38" s="70" t="s">
        <v>205</v>
      </c>
      <c r="C38" s="13"/>
      <c r="D38" s="13"/>
      <c r="E38" s="13"/>
      <c r="F38" s="13"/>
      <c r="G38" s="13"/>
      <c r="H38" s="13"/>
      <c r="I38" s="13"/>
      <c r="J38" s="62"/>
      <c r="K38" s="13">
        <v>1</v>
      </c>
      <c r="L38" s="13"/>
      <c r="M38" s="13"/>
      <c r="N38" s="13">
        <v>2</v>
      </c>
      <c r="O38" s="13"/>
      <c r="P38" s="13"/>
      <c r="Q38" s="13"/>
      <c r="R38" s="61">
        <f t="shared" si="1"/>
        <v>3</v>
      </c>
    </row>
    <row r="39" spans="1:18" ht="15" customHeight="1">
      <c r="A39" s="13">
        <v>19</v>
      </c>
      <c r="B39" s="70" t="s">
        <v>206</v>
      </c>
      <c r="C39" s="13"/>
      <c r="D39" s="13"/>
      <c r="E39" s="13"/>
      <c r="F39" s="13"/>
      <c r="G39" s="13"/>
      <c r="H39" s="13"/>
      <c r="I39" s="13"/>
      <c r="J39" s="62"/>
      <c r="K39" s="13"/>
      <c r="L39" s="13"/>
      <c r="M39" s="13"/>
      <c r="N39" s="13"/>
      <c r="O39" s="13"/>
      <c r="P39" s="13"/>
      <c r="Q39" s="13"/>
      <c r="R39" s="61">
        <f t="shared" si="1"/>
        <v>0</v>
      </c>
    </row>
    <row r="40" spans="1:18" ht="15" customHeight="1">
      <c r="A40" s="13">
        <v>9</v>
      </c>
      <c r="B40" s="70" t="s">
        <v>207</v>
      </c>
      <c r="C40" s="13">
        <v>1</v>
      </c>
      <c r="D40" s="13"/>
      <c r="E40" s="13"/>
      <c r="F40" s="13"/>
      <c r="G40" s="13"/>
      <c r="H40" s="13"/>
      <c r="I40" s="13"/>
      <c r="J40" s="62"/>
      <c r="K40" s="13"/>
      <c r="L40" s="13"/>
      <c r="M40" s="13"/>
      <c r="N40" s="13"/>
      <c r="O40" s="13"/>
      <c r="P40" s="13"/>
      <c r="Q40" s="13"/>
      <c r="R40" s="61">
        <f t="shared" si="1"/>
        <v>1</v>
      </c>
    </row>
    <row r="41" spans="1:18" ht="15" customHeight="1">
      <c r="A41" s="13">
        <v>20</v>
      </c>
      <c r="B41" s="70" t="s">
        <v>208</v>
      </c>
      <c r="C41" s="13"/>
      <c r="D41" s="13"/>
      <c r="E41" s="13"/>
      <c r="F41" s="13"/>
      <c r="G41" s="13"/>
      <c r="H41" s="13"/>
      <c r="I41" s="13">
        <v>1</v>
      </c>
      <c r="J41" s="62"/>
      <c r="K41" s="13"/>
      <c r="L41" s="13"/>
      <c r="M41" s="13"/>
      <c r="N41" s="13">
        <v>2</v>
      </c>
      <c r="O41" s="13"/>
      <c r="P41" s="13"/>
      <c r="Q41" s="13"/>
      <c r="R41" s="61">
        <f t="shared" si="1"/>
        <v>3</v>
      </c>
    </row>
    <row r="42" spans="1:18" ht="15" customHeight="1" thickBot="1">
      <c r="A42" s="59">
        <v>18</v>
      </c>
      <c r="B42" s="71" t="s">
        <v>209</v>
      </c>
      <c r="C42" s="59"/>
      <c r="D42" s="59"/>
      <c r="E42" s="59">
        <v>1</v>
      </c>
      <c r="F42" s="59"/>
      <c r="G42" s="59"/>
      <c r="H42" s="59"/>
      <c r="I42" s="59"/>
      <c r="J42" s="60"/>
      <c r="K42" s="59"/>
      <c r="L42" s="59"/>
      <c r="M42" s="59"/>
      <c r="N42" s="59"/>
      <c r="O42" s="59"/>
      <c r="P42" s="59"/>
      <c r="Q42" s="59"/>
      <c r="R42" s="58">
        <f t="shared" si="1"/>
        <v>1</v>
      </c>
    </row>
  </sheetData>
  <sheetProtection/>
  <mergeCells count="1">
    <mergeCell ref="J1:J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4" sqref="A14"/>
    </sheetView>
  </sheetViews>
  <sheetFormatPr defaultColWidth="9.140625" defaultRowHeight="19.5" customHeight="1"/>
  <cols>
    <col min="1" max="2" width="20.7109375" style="2" customWidth="1"/>
    <col min="3" max="3" width="10.7109375" style="2" customWidth="1"/>
    <col min="4" max="4" width="10.7109375" style="51" customWidth="1"/>
    <col min="5" max="5" width="9.140625" style="2" customWidth="1"/>
    <col min="6" max="12" width="10.7109375" style="13" customWidth="1"/>
    <col min="13" max="13" width="9.140625" style="2" customWidth="1"/>
    <col min="14" max="14" width="15.7109375" style="34" customWidth="1"/>
    <col min="15" max="15" width="10.7109375" style="2" customWidth="1"/>
    <col min="16" max="16384" width="9.140625" style="2" customWidth="1"/>
  </cols>
  <sheetData>
    <row r="1" spans="1:14" ht="19.5" customHeight="1">
      <c r="A1" s="104" t="s">
        <v>103</v>
      </c>
      <c r="B1" s="104" t="s">
        <v>0</v>
      </c>
      <c r="I1" s="13" t="s">
        <v>359</v>
      </c>
      <c r="N1" s="72" t="s">
        <v>110</v>
      </c>
    </row>
    <row r="2" spans="1:14" ht="19.5" customHeight="1">
      <c r="A2" s="104" t="s">
        <v>104</v>
      </c>
      <c r="B2" s="104" t="s">
        <v>5</v>
      </c>
      <c r="N2" s="34" t="s">
        <v>365</v>
      </c>
    </row>
    <row r="3" spans="1:14" ht="19.5" customHeight="1">
      <c r="A3" s="104" t="s">
        <v>105</v>
      </c>
      <c r="B3" s="104" t="s">
        <v>355</v>
      </c>
      <c r="G3" s="13" t="s">
        <v>355</v>
      </c>
      <c r="K3" s="13" t="s">
        <v>361</v>
      </c>
      <c r="N3" s="34" t="s">
        <v>366</v>
      </c>
    </row>
    <row r="4" spans="1:14" ht="19.5" customHeight="1">
      <c r="A4" s="104" t="s">
        <v>106</v>
      </c>
      <c r="B4" s="104" t="s">
        <v>355</v>
      </c>
      <c r="I4" s="13" t="s">
        <v>360</v>
      </c>
      <c r="N4" s="34" t="s">
        <v>210</v>
      </c>
    </row>
    <row r="5" spans="1:14" ht="19.5" customHeight="1">
      <c r="A5" s="104" t="s">
        <v>107</v>
      </c>
      <c r="B5" s="104" t="s">
        <v>356</v>
      </c>
      <c r="H5" s="13" t="s">
        <v>356</v>
      </c>
      <c r="J5" s="13" t="s">
        <v>203</v>
      </c>
      <c r="N5" s="34" t="s">
        <v>367</v>
      </c>
    </row>
    <row r="6" spans="1:14" ht="19.5" customHeight="1">
      <c r="A6" s="104" t="s">
        <v>102</v>
      </c>
      <c r="B6" s="104" t="s">
        <v>206</v>
      </c>
      <c r="D6" s="51" t="s">
        <v>357</v>
      </c>
      <c r="N6" s="34" t="s">
        <v>370</v>
      </c>
    </row>
    <row r="7" spans="1:14" ht="19.5" customHeight="1">
      <c r="A7" s="104" t="s">
        <v>123</v>
      </c>
      <c r="B7" s="104" t="s">
        <v>128</v>
      </c>
      <c r="N7" s="34" t="s">
        <v>368</v>
      </c>
    </row>
    <row r="8" spans="1:14" ht="19.5" customHeight="1">
      <c r="A8" s="104" t="s">
        <v>108</v>
      </c>
      <c r="B8" s="104" t="s">
        <v>0</v>
      </c>
      <c r="N8" s="34" t="s">
        <v>369</v>
      </c>
    </row>
    <row r="9" spans="1:12" ht="19.5" customHeight="1">
      <c r="A9" s="104" t="s">
        <v>109</v>
      </c>
      <c r="B9" s="104" t="s">
        <v>2</v>
      </c>
      <c r="F9" s="13" t="s">
        <v>363</v>
      </c>
      <c r="H9" s="13" t="s">
        <v>362</v>
      </c>
      <c r="J9" s="13" t="s">
        <v>195</v>
      </c>
      <c r="L9" s="13" t="s">
        <v>364</v>
      </c>
    </row>
    <row r="10" spans="1:2" ht="19.5" customHeight="1">
      <c r="A10" s="104"/>
      <c r="B10" s="104"/>
    </row>
    <row r="11" spans="1:9" ht="19.5" customHeight="1">
      <c r="A11" s="104" t="s">
        <v>127</v>
      </c>
      <c r="B11" s="104" t="s">
        <v>354</v>
      </c>
      <c r="D11" s="104" t="s">
        <v>358</v>
      </c>
      <c r="I11" s="13" t="s">
        <v>118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2">
      <selection activeCell="B22" sqref="B22"/>
    </sheetView>
  </sheetViews>
  <sheetFormatPr defaultColWidth="9.140625" defaultRowHeight="19.5" customHeight="1"/>
  <cols>
    <col min="1" max="1" width="9.140625" style="2" customWidth="1"/>
    <col min="2" max="2" width="20.7109375" style="2" customWidth="1"/>
    <col min="3" max="16384" width="9.140625" style="2" customWidth="1"/>
  </cols>
  <sheetData>
    <row r="1" spans="1:26" ht="19.5" customHeight="1">
      <c r="A1" s="141" t="s">
        <v>126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" ht="19.5" customHeight="1">
      <c r="A2" s="142" t="s">
        <v>125</v>
      </c>
      <c r="B2" s="142"/>
    </row>
    <row r="3" spans="1:26" ht="19.5" customHeight="1">
      <c r="A3" s="143">
        <v>41054</v>
      </c>
      <c r="B3" s="144"/>
      <c r="C3" s="132" t="s">
        <v>27</v>
      </c>
      <c r="D3" s="133"/>
      <c r="E3" s="133"/>
      <c r="F3" s="133"/>
      <c r="G3" s="133"/>
      <c r="H3" s="133"/>
      <c r="I3" s="133"/>
      <c r="J3" s="134"/>
      <c r="K3" s="135" t="s">
        <v>28</v>
      </c>
      <c r="L3" s="136"/>
      <c r="M3" s="136"/>
      <c r="N3" s="136"/>
      <c r="O3" s="136"/>
      <c r="P3" s="136"/>
      <c r="Q3" s="136"/>
      <c r="R3" s="137"/>
      <c r="S3" s="138" t="s">
        <v>29</v>
      </c>
      <c r="T3" s="139"/>
      <c r="U3" s="139"/>
      <c r="V3" s="139"/>
      <c r="W3" s="139"/>
      <c r="X3" s="139"/>
      <c r="Y3" s="139"/>
      <c r="Z3" s="140"/>
    </row>
    <row r="4" spans="1:26" s="15" customFormat="1" ht="19.5" customHeight="1">
      <c r="A4" s="14"/>
      <c r="B4" s="26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15</v>
      </c>
      <c r="I4" s="33" t="s">
        <v>25</v>
      </c>
      <c r="J4" s="33" t="s">
        <v>26</v>
      </c>
      <c r="K4" s="20" t="s">
        <v>20</v>
      </c>
      <c r="L4" s="20" t="s">
        <v>21</v>
      </c>
      <c r="M4" s="20" t="s">
        <v>22</v>
      </c>
      <c r="N4" s="20" t="s">
        <v>23</v>
      </c>
      <c r="O4" s="20" t="s">
        <v>24</v>
      </c>
      <c r="P4" s="20" t="s">
        <v>15</v>
      </c>
      <c r="Q4" s="20" t="s">
        <v>25</v>
      </c>
      <c r="R4" s="20" t="s">
        <v>26</v>
      </c>
      <c r="S4" s="21" t="s">
        <v>20</v>
      </c>
      <c r="T4" s="21" t="s">
        <v>21</v>
      </c>
      <c r="U4" s="21" t="s">
        <v>22</v>
      </c>
      <c r="V4" s="21" t="s">
        <v>23</v>
      </c>
      <c r="W4" s="21" t="s">
        <v>24</v>
      </c>
      <c r="X4" s="21" t="s">
        <v>15</v>
      </c>
      <c r="Y4" s="21" t="s">
        <v>25</v>
      </c>
      <c r="Z4" s="21" t="s">
        <v>26</v>
      </c>
    </row>
    <row r="5" spans="1:27" s="67" customFormat="1" ht="24.75" customHeight="1">
      <c r="A5" s="30">
        <v>1</v>
      </c>
      <c r="B5" s="31" t="s">
        <v>0</v>
      </c>
      <c r="C5" s="30">
        <v>14</v>
      </c>
      <c r="D5" s="30">
        <v>12</v>
      </c>
      <c r="E5" s="30">
        <v>1</v>
      </c>
      <c r="F5" s="30">
        <v>1</v>
      </c>
      <c r="G5" s="30">
        <v>61</v>
      </c>
      <c r="H5" s="30">
        <v>16</v>
      </c>
      <c r="I5" s="30">
        <v>45</v>
      </c>
      <c r="J5" s="30">
        <v>37</v>
      </c>
      <c r="K5" s="27">
        <v>7</v>
      </c>
      <c r="L5" s="27">
        <v>7</v>
      </c>
      <c r="M5" s="27">
        <v>0</v>
      </c>
      <c r="N5" s="27">
        <v>0</v>
      </c>
      <c r="O5" s="27">
        <v>36</v>
      </c>
      <c r="P5" s="27">
        <v>6</v>
      </c>
      <c r="Q5" s="27">
        <v>30</v>
      </c>
      <c r="R5" s="27">
        <v>21</v>
      </c>
      <c r="S5" s="28">
        <v>7</v>
      </c>
      <c r="T5" s="28">
        <v>5</v>
      </c>
      <c r="U5" s="28">
        <v>1</v>
      </c>
      <c r="V5" s="28">
        <v>1</v>
      </c>
      <c r="W5" s="28">
        <v>25</v>
      </c>
      <c r="X5" s="28">
        <v>10</v>
      </c>
      <c r="Y5" s="28">
        <v>15</v>
      </c>
      <c r="Z5" s="64">
        <v>16</v>
      </c>
      <c r="AA5" s="68"/>
    </row>
    <row r="6" spans="1:27" s="67" customFormat="1" ht="24.75" customHeight="1">
      <c r="A6" s="16">
        <v>2</v>
      </c>
      <c r="B6" s="23" t="s">
        <v>4</v>
      </c>
      <c r="C6" s="18">
        <v>14</v>
      </c>
      <c r="D6" s="18">
        <v>8</v>
      </c>
      <c r="E6" s="18">
        <v>2</v>
      </c>
      <c r="F6" s="18">
        <v>4</v>
      </c>
      <c r="G6" s="18">
        <v>20</v>
      </c>
      <c r="H6" s="18">
        <v>14</v>
      </c>
      <c r="I6" s="18">
        <v>6</v>
      </c>
      <c r="J6" s="18">
        <v>26</v>
      </c>
      <c r="K6" s="27">
        <v>7</v>
      </c>
      <c r="L6" s="27">
        <v>4</v>
      </c>
      <c r="M6" s="27">
        <v>1</v>
      </c>
      <c r="N6" s="27">
        <v>2</v>
      </c>
      <c r="O6" s="27">
        <v>12</v>
      </c>
      <c r="P6" s="27">
        <v>4</v>
      </c>
      <c r="Q6" s="27">
        <v>8</v>
      </c>
      <c r="R6" s="27">
        <v>13</v>
      </c>
      <c r="S6" s="28">
        <v>7</v>
      </c>
      <c r="T6" s="28">
        <v>4</v>
      </c>
      <c r="U6" s="28">
        <v>1</v>
      </c>
      <c r="V6" s="28">
        <v>2</v>
      </c>
      <c r="W6" s="28">
        <v>8</v>
      </c>
      <c r="X6" s="28">
        <v>10</v>
      </c>
      <c r="Y6" s="28">
        <v>-2</v>
      </c>
      <c r="Z6" s="64">
        <v>13</v>
      </c>
      <c r="AA6" s="68"/>
    </row>
    <row r="7" spans="1:27" s="67" customFormat="1" ht="24.75" customHeight="1">
      <c r="A7" s="74">
        <v>3</v>
      </c>
      <c r="B7" s="75" t="s">
        <v>5</v>
      </c>
      <c r="C7" s="18">
        <v>14</v>
      </c>
      <c r="D7" s="18">
        <v>8</v>
      </c>
      <c r="E7" s="18">
        <v>0</v>
      </c>
      <c r="F7" s="18">
        <v>6</v>
      </c>
      <c r="G7" s="18">
        <v>27</v>
      </c>
      <c r="H7" s="18">
        <v>30</v>
      </c>
      <c r="I7" s="18">
        <v>-3</v>
      </c>
      <c r="J7" s="18">
        <v>24</v>
      </c>
      <c r="K7" s="27">
        <v>7</v>
      </c>
      <c r="L7" s="27">
        <v>4</v>
      </c>
      <c r="M7" s="27">
        <v>0</v>
      </c>
      <c r="N7" s="27">
        <v>3</v>
      </c>
      <c r="O7" s="27">
        <v>15</v>
      </c>
      <c r="P7" s="27">
        <v>13</v>
      </c>
      <c r="Q7" s="27">
        <v>2</v>
      </c>
      <c r="R7" s="27">
        <v>12</v>
      </c>
      <c r="S7" s="28">
        <v>7</v>
      </c>
      <c r="T7" s="28">
        <v>4</v>
      </c>
      <c r="U7" s="28">
        <v>0</v>
      </c>
      <c r="V7" s="28">
        <v>3</v>
      </c>
      <c r="W7" s="28">
        <v>12</v>
      </c>
      <c r="X7" s="28">
        <v>17</v>
      </c>
      <c r="Y7" s="28">
        <v>-5</v>
      </c>
      <c r="Z7" s="64">
        <v>12</v>
      </c>
      <c r="AA7" s="68"/>
    </row>
    <row r="8" spans="1:27" s="67" customFormat="1" ht="24.75" customHeight="1">
      <c r="A8" s="16">
        <v>4</v>
      </c>
      <c r="B8" s="23" t="s">
        <v>3</v>
      </c>
      <c r="C8" s="18">
        <v>14</v>
      </c>
      <c r="D8" s="18">
        <v>6</v>
      </c>
      <c r="E8" s="18">
        <v>2</v>
      </c>
      <c r="F8" s="18">
        <v>6</v>
      </c>
      <c r="G8" s="18">
        <v>23</v>
      </c>
      <c r="H8" s="18">
        <v>27</v>
      </c>
      <c r="I8" s="18">
        <v>-4</v>
      </c>
      <c r="J8" s="18">
        <v>20</v>
      </c>
      <c r="K8" s="27">
        <v>7</v>
      </c>
      <c r="L8" s="27">
        <v>3</v>
      </c>
      <c r="M8" s="27">
        <v>1</v>
      </c>
      <c r="N8" s="27">
        <v>3</v>
      </c>
      <c r="O8" s="27">
        <v>13</v>
      </c>
      <c r="P8" s="27">
        <v>13</v>
      </c>
      <c r="Q8" s="27">
        <v>0</v>
      </c>
      <c r="R8" s="27">
        <v>10</v>
      </c>
      <c r="S8" s="28">
        <v>7</v>
      </c>
      <c r="T8" s="28">
        <v>3</v>
      </c>
      <c r="U8" s="28">
        <v>1</v>
      </c>
      <c r="V8" s="28">
        <v>3</v>
      </c>
      <c r="W8" s="28">
        <v>10</v>
      </c>
      <c r="X8" s="28">
        <v>14</v>
      </c>
      <c r="Y8" s="28">
        <v>-4</v>
      </c>
      <c r="Z8" s="64">
        <v>10</v>
      </c>
      <c r="AA8" s="68"/>
    </row>
    <row r="9" spans="1:27" s="67" customFormat="1" ht="24.75" customHeight="1">
      <c r="A9" s="16">
        <v>5</v>
      </c>
      <c r="B9" s="23" t="s">
        <v>2</v>
      </c>
      <c r="C9" s="18">
        <v>14</v>
      </c>
      <c r="D9" s="18">
        <v>5</v>
      </c>
      <c r="E9" s="18">
        <v>4</v>
      </c>
      <c r="F9" s="18">
        <v>5</v>
      </c>
      <c r="G9" s="18">
        <v>33</v>
      </c>
      <c r="H9" s="18">
        <v>26</v>
      </c>
      <c r="I9" s="18">
        <v>7</v>
      </c>
      <c r="J9" s="18">
        <v>19</v>
      </c>
      <c r="K9" s="27">
        <v>7</v>
      </c>
      <c r="L9" s="27">
        <v>3</v>
      </c>
      <c r="M9" s="27">
        <v>2</v>
      </c>
      <c r="N9" s="27">
        <v>2</v>
      </c>
      <c r="O9" s="27">
        <v>21</v>
      </c>
      <c r="P9" s="27">
        <v>14</v>
      </c>
      <c r="Q9" s="27">
        <v>7</v>
      </c>
      <c r="R9" s="27">
        <v>11</v>
      </c>
      <c r="S9" s="28">
        <v>7</v>
      </c>
      <c r="T9" s="28">
        <v>2</v>
      </c>
      <c r="U9" s="28">
        <v>2</v>
      </c>
      <c r="V9" s="28">
        <v>3</v>
      </c>
      <c r="W9" s="28">
        <v>12</v>
      </c>
      <c r="X9" s="28">
        <v>12</v>
      </c>
      <c r="Y9" s="28">
        <v>0</v>
      </c>
      <c r="Z9" s="64">
        <v>8</v>
      </c>
      <c r="AA9" s="68"/>
    </row>
    <row r="10" spans="1:27" s="67" customFormat="1" ht="24.75" customHeight="1">
      <c r="A10" s="16">
        <v>6</v>
      </c>
      <c r="B10" s="23" t="s">
        <v>124</v>
      </c>
      <c r="C10" s="18">
        <v>14</v>
      </c>
      <c r="D10" s="18">
        <v>5</v>
      </c>
      <c r="E10" s="18">
        <v>3</v>
      </c>
      <c r="F10" s="18">
        <v>6</v>
      </c>
      <c r="G10" s="18">
        <v>35</v>
      </c>
      <c r="H10" s="18">
        <v>27</v>
      </c>
      <c r="I10" s="18">
        <v>8</v>
      </c>
      <c r="J10" s="18">
        <v>18</v>
      </c>
      <c r="K10" s="27">
        <v>7</v>
      </c>
      <c r="L10" s="27">
        <v>3</v>
      </c>
      <c r="M10" s="27">
        <v>1</v>
      </c>
      <c r="N10" s="27">
        <v>3</v>
      </c>
      <c r="O10" s="27">
        <v>19</v>
      </c>
      <c r="P10" s="27">
        <v>10</v>
      </c>
      <c r="Q10" s="27">
        <v>9</v>
      </c>
      <c r="R10" s="27">
        <v>10</v>
      </c>
      <c r="S10" s="28">
        <v>7</v>
      </c>
      <c r="T10" s="28">
        <v>2</v>
      </c>
      <c r="U10" s="28">
        <v>2</v>
      </c>
      <c r="V10" s="28">
        <v>3</v>
      </c>
      <c r="W10" s="28">
        <v>16</v>
      </c>
      <c r="X10" s="28">
        <v>17</v>
      </c>
      <c r="Y10" s="28">
        <v>-1</v>
      </c>
      <c r="Z10" s="64">
        <v>8</v>
      </c>
      <c r="AA10" s="68"/>
    </row>
    <row r="11" spans="1:27" s="67" customFormat="1" ht="24.75" customHeight="1">
      <c r="A11" s="16">
        <v>7</v>
      </c>
      <c r="B11" s="23" t="s">
        <v>1</v>
      </c>
      <c r="C11" s="18">
        <v>14</v>
      </c>
      <c r="D11" s="18">
        <v>4</v>
      </c>
      <c r="E11" s="18">
        <v>2</v>
      </c>
      <c r="F11" s="18">
        <v>8</v>
      </c>
      <c r="G11" s="18">
        <v>24</v>
      </c>
      <c r="H11" s="18">
        <v>31</v>
      </c>
      <c r="I11" s="18">
        <v>-7</v>
      </c>
      <c r="J11" s="18">
        <v>14</v>
      </c>
      <c r="K11" s="27">
        <v>7</v>
      </c>
      <c r="L11" s="27">
        <v>3</v>
      </c>
      <c r="M11" s="27">
        <v>2</v>
      </c>
      <c r="N11" s="27">
        <v>2</v>
      </c>
      <c r="O11" s="27">
        <v>18</v>
      </c>
      <c r="P11" s="27">
        <v>12</v>
      </c>
      <c r="Q11" s="27">
        <v>6</v>
      </c>
      <c r="R11" s="27">
        <v>11</v>
      </c>
      <c r="S11" s="28">
        <v>7</v>
      </c>
      <c r="T11" s="28">
        <v>1</v>
      </c>
      <c r="U11" s="28">
        <v>0</v>
      </c>
      <c r="V11" s="28">
        <v>6</v>
      </c>
      <c r="W11" s="28">
        <v>6</v>
      </c>
      <c r="X11" s="28">
        <v>19</v>
      </c>
      <c r="Y11" s="28">
        <v>-13</v>
      </c>
      <c r="Z11" s="64">
        <v>3</v>
      </c>
      <c r="AA11" s="68"/>
    </row>
    <row r="12" spans="1:27" s="67" customFormat="1" ht="24.75" customHeight="1">
      <c r="A12" s="16">
        <v>8</v>
      </c>
      <c r="B12" s="23" t="s">
        <v>128</v>
      </c>
      <c r="C12" s="18">
        <v>14</v>
      </c>
      <c r="D12" s="18">
        <v>1</v>
      </c>
      <c r="E12" s="18">
        <v>0</v>
      </c>
      <c r="F12" s="18">
        <v>13</v>
      </c>
      <c r="G12" s="18">
        <v>9</v>
      </c>
      <c r="H12" s="18">
        <v>61</v>
      </c>
      <c r="I12" s="18">
        <v>-52</v>
      </c>
      <c r="J12" s="18">
        <v>3</v>
      </c>
      <c r="K12" s="27">
        <v>7</v>
      </c>
      <c r="L12" s="27">
        <v>1</v>
      </c>
      <c r="M12" s="27">
        <v>0</v>
      </c>
      <c r="N12" s="27">
        <v>6</v>
      </c>
      <c r="O12" s="27">
        <v>4</v>
      </c>
      <c r="P12" s="27">
        <v>22</v>
      </c>
      <c r="Q12" s="27">
        <v>-18</v>
      </c>
      <c r="R12" s="27">
        <v>3</v>
      </c>
      <c r="S12" s="28">
        <v>7</v>
      </c>
      <c r="T12" s="28">
        <v>0</v>
      </c>
      <c r="U12" s="28">
        <v>0</v>
      </c>
      <c r="V12" s="28">
        <v>7</v>
      </c>
      <c r="W12" s="28">
        <v>5</v>
      </c>
      <c r="X12" s="28">
        <v>39</v>
      </c>
      <c r="Y12" s="28">
        <v>-34</v>
      </c>
      <c r="Z12" s="64">
        <v>0</v>
      </c>
      <c r="AA12" s="68"/>
    </row>
    <row r="14" spans="13:19" ht="19.5" customHeight="1">
      <c r="M14" s="123"/>
      <c r="N14" s="124"/>
      <c r="O14" s="124"/>
      <c r="P14" s="124"/>
      <c r="Q14" s="124"/>
      <c r="R14" s="124"/>
      <c r="S14" s="125"/>
    </row>
    <row r="15" spans="13:19" ht="19.5" customHeight="1">
      <c r="M15" s="126"/>
      <c r="N15" s="127"/>
      <c r="O15" s="127"/>
      <c r="P15" s="127"/>
      <c r="Q15" s="127"/>
      <c r="R15" s="127"/>
      <c r="S15" s="128"/>
    </row>
    <row r="16" spans="13:19" ht="19.5" customHeight="1">
      <c r="M16" s="126"/>
      <c r="N16" s="127"/>
      <c r="O16" s="127"/>
      <c r="P16" s="127"/>
      <c r="Q16" s="127"/>
      <c r="R16" s="127"/>
      <c r="S16" s="128"/>
    </row>
    <row r="17" spans="13:19" ht="19.5" customHeight="1">
      <c r="M17" s="129"/>
      <c r="N17" s="130"/>
      <c r="O17" s="130"/>
      <c r="P17" s="130"/>
      <c r="Q17" s="130"/>
      <c r="R17" s="130"/>
      <c r="S17" s="131"/>
    </row>
  </sheetData>
  <sheetProtection/>
  <mergeCells count="7">
    <mergeCell ref="M14:S17"/>
    <mergeCell ref="C3:J3"/>
    <mergeCell ref="K3:R3"/>
    <mergeCell ref="S3:Z3"/>
    <mergeCell ref="A1:Z1"/>
    <mergeCell ref="A2:B2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1"/>
  <sheetViews>
    <sheetView zoomScalePageLayoutView="0" workbookViewId="0" topLeftCell="A1">
      <selection activeCell="B13" sqref="B13"/>
    </sheetView>
  </sheetViews>
  <sheetFormatPr defaultColWidth="9.140625" defaultRowHeight="19.5" customHeight="1"/>
  <cols>
    <col min="1" max="1" width="9.140625" style="12" customWidth="1"/>
    <col min="2" max="2" width="20.7109375" style="2" customWidth="1"/>
    <col min="3" max="30" width="9.140625" style="13" customWidth="1"/>
    <col min="31" max="16384" width="9.140625" style="2" customWidth="1"/>
  </cols>
  <sheetData>
    <row r="2" spans="2:30" ht="19.5" customHeight="1">
      <c r="B2" s="24"/>
      <c r="C2" s="150" t="s">
        <v>30</v>
      </c>
      <c r="D2" s="151"/>
      <c r="E2" s="151"/>
      <c r="F2" s="152"/>
      <c r="G2" s="134" t="s">
        <v>27</v>
      </c>
      <c r="H2" s="145"/>
      <c r="I2" s="145"/>
      <c r="J2" s="145"/>
      <c r="K2" s="145"/>
      <c r="L2" s="145"/>
      <c r="M2" s="145"/>
      <c r="N2" s="145"/>
      <c r="O2" s="146" t="s">
        <v>28</v>
      </c>
      <c r="P2" s="147"/>
      <c r="Q2" s="147"/>
      <c r="R2" s="147"/>
      <c r="S2" s="147"/>
      <c r="T2" s="147"/>
      <c r="U2" s="147"/>
      <c r="V2" s="147"/>
      <c r="W2" s="148" t="s">
        <v>29</v>
      </c>
      <c r="X2" s="149"/>
      <c r="Y2" s="149"/>
      <c r="Z2" s="149"/>
      <c r="AA2" s="149"/>
      <c r="AB2" s="149"/>
      <c r="AC2" s="149"/>
      <c r="AD2" s="149"/>
    </row>
    <row r="3" spans="1:30" s="15" customFormat="1" ht="19.5" customHeight="1">
      <c r="A3" s="14"/>
      <c r="B3" s="25"/>
      <c r="C3" s="29" t="s">
        <v>26</v>
      </c>
      <c r="D3" s="29" t="s">
        <v>25</v>
      </c>
      <c r="E3" s="29" t="s">
        <v>24</v>
      </c>
      <c r="F3" s="29" t="s">
        <v>15</v>
      </c>
      <c r="G3" s="22" t="s">
        <v>20</v>
      </c>
      <c r="H3" s="19" t="s">
        <v>21</v>
      </c>
      <c r="I3" s="19" t="s">
        <v>22</v>
      </c>
      <c r="J3" s="19" t="s">
        <v>23</v>
      </c>
      <c r="K3" s="19" t="s">
        <v>24</v>
      </c>
      <c r="L3" s="19" t="s">
        <v>15</v>
      </c>
      <c r="M3" s="19" t="s">
        <v>25</v>
      </c>
      <c r="N3" s="19" t="s">
        <v>26</v>
      </c>
      <c r="O3" s="20" t="s">
        <v>20</v>
      </c>
      <c r="P3" s="20" t="s">
        <v>21</v>
      </c>
      <c r="Q3" s="20" t="s">
        <v>22</v>
      </c>
      <c r="R3" s="20" t="s">
        <v>23</v>
      </c>
      <c r="S3" s="20" t="s">
        <v>24</v>
      </c>
      <c r="T3" s="20" t="s">
        <v>15</v>
      </c>
      <c r="U3" s="20" t="s">
        <v>25</v>
      </c>
      <c r="V3" s="20" t="s">
        <v>26</v>
      </c>
      <c r="W3" s="21" t="s">
        <v>20</v>
      </c>
      <c r="X3" s="21" t="s">
        <v>21</v>
      </c>
      <c r="Y3" s="21" t="s">
        <v>22</v>
      </c>
      <c r="Z3" s="21" t="s">
        <v>23</v>
      </c>
      <c r="AA3" s="21" t="s">
        <v>24</v>
      </c>
      <c r="AB3" s="21" t="s">
        <v>15</v>
      </c>
      <c r="AC3" s="21" t="s">
        <v>25</v>
      </c>
      <c r="AD3" s="21" t="s">
        <v>26</v>
      </c>
    </row>
    <row r="4" spans="1:31" s="65" customFormat="1" ht="24.75" customHeight="1">
      <c r="A4" s="16">
        <f>SUM(C4:F4)</f>
        <v>1</v>
      </c>
      <c r="B4" s="23" t="s">
        <v>0</v>
      </c>
      <c r="C4" s="29">
        <f>RANK(N4,$N$4:$N11)</f>
        <v>1</v>
      </c>
      <c r="D4" s="29">
        <f aca="true" t="shared" si="0" ref="D4:D11">SUMPRODUCT(($C$4:$C$11=$C4)*($M$4:$M$11&gt;M4))</f>
        <v>0</v>
      </c>
      <c r="E4" s="29">
        <f aca="true" t="shared" si="1" ref="E4:E11">SUMPRODUCT(($C$4:$C$11=$C4)*($D$4:$D$11=$D4)*($K$4:$K$11&gt;K4))</f>
        <v>0</v>
      </c>
      <c r="F4" s="29">
        <f aca="true" t="shared" si="2" ref="F4:F11">SUMPRODUCT(($C$4:$C$11=$C4)*($D$4:$D$11=$D4)*($E$4:$E$11=$E4)*($L$4:$L$11&gt;L4))</f>
        <v>0</v>
      </c>
      <c r="G4" s="18">
        <f>O4+W4</f>
        <v>14</v>
      </c>
      <c r="H4" s="18">
        <f aca="true" t="shared" si="3" ref="H4:N4">P4+X4</f>
        <v>12</v>
      </c>
      <c r="I4" s="18">
        <f t="shared" si="3"/>
        <v>1</v>
      </c>
      <c r="J4" s="18">
        <f t="shared" si="3"/>
        <v>1</v>
      </c>
      <c r="K4" s="18">
        <f t="shared" si="3"/>
        <v>61</v>
      </c>
      <c r="L4" s="18">
        <f t="shared" si="3"/>
        <v>16</v>
      </c>
      <c r="M4" s="18">
        <f t="shared" si="3"/>
        <v>45</v>
      </c>
      <c r="N4" s="18">
        <f t="shared" si="3"/>
        <v>37</v>
      </c>
      <c r="O4" s="27">
        <f>SUM(P4:R4)</f>
        <v>7</v>
      </c>
      <c r="P4" s="27">
        <f>SUMPRODUCT((Fixtures!$C$2:$C$93=$B4)*(Fixtures!$D$2:$D$93&gt;Fixtures!$E$2:$E$93))</f>
        <v>7</v>
      </c>
      <c r="Q4" s="27">
        <f>SUMPRODUCT((Fixtures!$C$2:$C$93=$B4)*(Fixtures!$D$2:$D$93=Fixtures!$E$2:$E$93)*(Fixtures!$D$2:$D$93&lt;&gt;""))</f>
        <v>0</v>
      </c>
      <c r="R4" s="27">
        <f>SUMPRODUCT((Fixtures!$C$2:$D$93=$B4)*(Fixtures!$D$2:$D$93&lt;Fixtures!$E$2:$E$93))</f>
        <v>0</v>
      </c>
      <c r="S4" s="27">
        <f>SUMIF(Fixtures!$C$2:$C$93,$B4,Fixtures!$D$2:$D$93)</f>
        <v>36</v>
      </c>
      <c r="T4" s="27">
        <f>SUMIF(Fixtures!$C$2:$C$93,$B4,Fixtures!$E$2:$E$93)</f>
        <v>6</v>
      </c>
      <c r="U4" s="27">
        <f>S4-T4</f>
        <v>30</v>
      </c>
      <c r="V4" s="27">
        <f>P4*3+Q4*1</f>
        <v>21</v>
      </c>
      <c r="W4" s="28">
        <f>SUM(X4:Z4)</f>
        <v>7</v>
      </c>
      <c r="X4" s="28">
        <f>SUMPRODUCT((Fixtures!$F$2:$F$93=$B4)*(Fixtures!$D$2:$D$93&lt;Fixtures!$E$2:$E$93))</f>
        <v>5</v>
      </c>
      <c r="Y4" s="28">
        <f>SUMPRODUCT((Fixtures!$F$2:$F$93=$B4)*(Fixtures!$D$2:$D$93=Fixtures!$E$2:$E$93)*(Fixtures!$D$2:$D$93&lt;&gt;""))</f>
        <v>1</v>
      </c>
      <c r="Z4" s="28">
        <f>SUMPRODUCT((Fixtures!$F$2:$F$93=$B4)*(Fixtures!$D$2:$D$93&gt;Fixtures!$E$2:$E$93))</f>
        <v>1</v>
      </c>
      <c r="AA4" s="28">
        <f>SUMIF(Fixtures!$F$2:$F$93,$B4,Fixtures!$E$2:$E$93)</f>
        <v>25</v>
      </c>
      <c r="AB4" s="28">
        <f>SUMIF(Fixtures!$F$2:$F$93,$B4,Fixtures!$D$2:$D$93)</f>
        <v>10</v>
      </c>
      <c r="AC4" s="28">
        <f>AA4-AB4</f>
        <v>15</v>
      </c>
      <c r="AD4" s="64">
        <f>X4*3+Y4*1</f>
        <v>16</v>
      </c>
      <c r="AE4" s="66"/>
    </row>
    <row r="5" spans="1:31" s="65" customFormat="1" ht="24.75" customHeight="1">
      <c r="A5" s="16">
        <f aca="true" t="shared" si="4" ref="A5:A11">SUM(C5:F5)</f>
        <v>2</v>
      </c>
      <c r="B5" s="17" t="s">
        <v>4</v>
      </c>
      <c r="C5" s="29">
        <f>RANK(N5,$N$4:$N12)</f>
        <v>2</v>
      </c>
      <c r="D5" s="29">
        <f t="shared" si="0"/>
        <v>0</v>
      </c>
      <c r="E5" s="29">
        <f t="shared" si="1"/>
        <v>0</v>
      </c>
      <c r="F5" s="29">
        <f t="shared" si="2"/>
        <v>0</v>
      </c>
      <c r="G5" s="18">
        <f aca="true" t="shared" si="5" ref="G5:G11">O5+W5</f>
        <v>14</v>
      </c>
      <c r="H5" s="18">
        <f aca="true" t="shared" si="6" ref="H5:H11">P5+X5</f>
        <v>8</v>
      </c>
      <c r="I5" s="18">
        <f aca="true" t="shared" si="7" ref="I5:I11">Q5+Y5</f>
        <v>2</v>
      </c>
      <c r="J5" s="18">
        <f aca="true" t="shared" si="8" ref="J5:J11">R5+Z5</f>
        <v>4</v>
      </c>
      <c r="K5" s="18">
        <f aca="true" t="shared" si="9" ref="K5:K11">S5+AA5</f>
        <v>20</v>
      </c>
      <c r="L5" s="18">
        <f aca="true" t="shared" si="10" ref="L5:L11">T5+AB5</f>
        <v>14</v>
      </c>
      <c r="M5" s="18">
        <f aca="true" t="shared" si="11" ref="M5:M11">U5+AC5</f>
        <v>6</v>
      </c>
      <c r="N5" s="18">
        <f aca="true" t="shared" si="12" ref="N5:N10">V5+AD5</f>
        <v>26</v>
      </c>
      <c r="O5" s="27">
        <f aca="true" t="shared" si="13" ref="O5:O11">SUM(P5:R5)</f>
        <v>7</v>
      </c>
      <c r="P5" s="27">
        <f>SUMPRODUCT((Fixtures!$C$2:$C$93=$B5)*(Fixtures!$D$2:$D$93&gt;Fixtures!$E$2:$E$93))</f>
        <v>4</v>
      </c>
      <c r="Q5" s="27">
        <f>SUMPRODUCT((Fixtures!$C$2:$C$93=$B5)*(Fixtures!$D$2:$D$93=Fixtures!$E$2:$E$93)*(Fixtures!$D$2:$D$93&lt;&gt;""))</f>
        <v>1</v>
      </c>
      <c r="R5" s="27">
        <f>SUMPRODUCT((Fixtures!$C$2:$D$93=$B5)*(Fixtures!$D$2:$D$93&lt;Fixtures!$E$2:$E$93))</f>
        <v>2</v>
      </c>
      <c r="S5" s="27">
        <f>SUMIF(Fixtures!$C$2:$C$93,$B5,Fixtures!$D$2:$D$93)</f>
        <v>12</v>
      </c>
      <c r="T5" s="27">
        <f>SUMIF(Fixtures!$C$2:$C$93,$B5,Fixtures!$E$2:$E$93)</f>
        <v>4</v>
      </c>
      <c r="U5" s="27">
        <f aca="true" t="shared" si="14" ref="U5:U11">S5-T5</f>
        <v>8</v>
      </c>
      <c r="V5" s="27">
        <f aca="true" t="shared" si="15" ref="V5:V11">P5*3+Q5*1</f>
        <v>13</v>
      </c>
      <c r="W5" s="28">
        <f aca="true" t="shared" si="16" ref="W5:W11">SUM(X5:Z5)</f>
        <v>7</v>
      </c>
      <c r="X5" s="28">
        <f>SUMPRODUCT((Fixtures!$F$2:$F$93=$B5)*(Fixtures!$D$2:$D$93&lt;Fixtures!$E$2:$E$93))</f>
        <v>4</v>
      </c>
      <c r="Y5" s="28">
        <f>SUMPRODUCT((Fixtures!$F$2:$F$93=$B5)*(Fixtures!$D$2:$D$93=Fixtures!$E$2:$E$93)*(Fixtures!$D$2:$D$93&lt;&gt;""))</f>
        <v>1</v>
      </c>
      <c r="Z5" s="28">
        <f>SUMPRODUCT((Fixtures!$F$2:$F$93=$B5)*(Fixtures!$D$2:$D$93&gt;Fixtures!$E$2:$E$93))</f>
        <v>2</v>
      </c>
      <c r="AA5" s="28">
        <f>SUMIF(Fixtures!$F$2:$F$93,$B5,Fixtures!$E$2:$E$93)</f>
        <v>8</v>
      </c>
      <c r="AB5" s="28">
        <f>SUMIF(Fixtures!$F$2:$F$93,$B5,Fixtures!$D$2:$D$93)</f>
        <v>10</v>
      </c>
      <c r="AC5" s="28">
        <f aca="true" t="shared" si="17" ref="AC5:AC11">AA5-AB5</f>
        <v>-2</v>
      </c>
      <c r="AD5" s="64">
        <f aca="true" t="shared" si="18" ref="AD5:AD11">X5*3+Y5*1</f>
        <v>13</v>
      </c>
      <c r="AE5" s="66"/>
    </row>
    <row r="6" spans="1:31" s="65" customFormat="1" ht="24.75" customHeight="1">
      <c r="A6" s="16">
        <f t="shared" si="4"/>
        <v>3</v>
      </c>
      <c r="B6" s="17" t="s">
        <v>5</v>
      </c>
      <c r="C6" s="29">
        <f>RANK(N6,$N$4:$N13)</f>
        <v>3</v>
      </c>
      <c r="D6" s="29">
        <f t="shared" si="0"/>
        <v>0</v>
      </c>
      <c r="E6" s="29">
        <f t="shared" si="1"/>
        <v>0</v>
      </c>
      <c r="F6" s="29">
        <f t="shared" si="2"/>
        <v>0</v>
      </c>
      <c r="G6" s="18">
        <f t="shared" si="5"/>
        <v>14</v>
      </c>
      <c r="H6" s="18">
        <f t="shared" si="6"/>
        <v>8</v>
      </c>
      <c r="I6" s="18">
        <f t="shared" si="7"/>
        <v>0</v>
      </c>
      <c r="J6" s="18">
        <f t="shared" si="8"/>
        <v>6</v>
      </c>
      <c r="K6" s="18">
        <f t="shared" si="9"/>
        <v>27</v>
      </c>
      <c r="L6" s="18">
        <f t="shared" si="10"/>
        <v>30</v>
      </c>
      <c r="M6" s="18">
        <f t="shared" si="11"/>
        <v>-3</v>
      </c>
      <c r="N6" s="18">
        <f t="shared" si="12"/>
        <v>24</v>
      </c>
      <c r="O6" s="27">
        <f t="shared" si="13"/>
        <v>7</v>
      </c>
      <c r="P6" s="27">
        <f>SUMPRODUCT((Fixtures!$C$2:$C$93=$B6)*(Fixtures!$D$2:$D$93&gt;Fixtures!$E$2:$E$93))</f>
        <v>4</v>
      </c>
      <c r="Q6" s="27">
        <f>SUMPRODUCT((Fixtures!$C$2:$C$93=$B6)*(Fixtures!$D$2:$D$93=Fixtures!$E$2:$E$93)*(Fixtures!$D$2:$D$93&lt;&gt;""))</f>
        <v>0</v>
      </c>
      <c r="R6" s="27">
        <f>SUMPRODUCT((Fixtures!$C$2:$D$93=$B6)*(Fixtures!$D$2:$D$93&lt;Fixtures!$E$2:$E$93))</f>
        <v>3</v>
      </c>
      <c r="S6" s="27">
        <f>SUMIF(Fixtures!$C$2:$C$93,$B6,Fixtures!$D$2:$D$93)</f>
        <v>15</v>
      </c>
      <c r="T6" s="27">
        <f>SUMIF(Fixtures!$C$2:$C$93,$B6,Fixtures!$E$2:$E$93)</f>
        <v>13</v>
      </c>
      <c r="U6" s="27">
        <f t="shared" si="14"/>
        <v>2</v>
      </c>
      <c r="V6" s="27">
        <f t="shared" si="15"/>
        <v>12</v>
      </c>
      <c r="W6" s="28">
        <f t="shared" si="16"/>
        <v>7</v>
      </c>
      <c r="X6" s="28">
        <f>SUMPRODUCT((Fixtures!$F$2:$F$93=$B6)*(Fixtures!$D$2:$D$93&lt;Fixtures!$E$2:$E$93))</f>
        <v>4</v>
      </c>
      <c r="Y6" s="28">
        <f>SUMPRODUCT((Fixtures!$F$2:$F$93=$B6)*(Fixtures!$D$2:$D$93=Fixtures!$E$2:$E$93)*(Fixtures!$D$2:$D$93&lt;&gt;""))</f>
        <v>0</v>
      </c>
      <c r="Z6" s="28">
        <f>SUMPRODUCT((Fixtures!$F$2:$F$93=$B6)*(Fixtures!$D$2:$D$93&gt;Fixtures!$E$2:$E$93))</f>
        <v>3</v>
      </c>
      <c r="AA6" s="28">
        <f>SUMIF(Fixtures!$F$2:$F$93,$B6,Fixtures!$E$2:$E$93)</f>
        <v>12</v>
      </c>
      <c r="AB6" s="28">
        <f>SUMIF(Fixtures!$F$2:$F$93,$B6,Fixtures!$D$2:$D$93)</f>
        <v>17</v>
      </c>
      <c r="AC6" s="28">
        <f t="shared" si="17"/>
        <v>-5</v>
      </c>
      <c r="AD6" s="64">
        <f t="shared" si="18"/>
        <v>12</v>
      </c>
      <c r="AE6" s="66"/>
    </row>
    <row r="7" spans="1:31" s="65" customFormat="1" ht="24.75" customHeight="1">
      <c r="A7" s="16">
        <f t="shared" si="4"/>
        <v>4</v>
      </c>
      <c r="B7" s="17" t="s">
        <v>3</v>
      </c>
      <c r="C7" s="29">
        <f>RANK(N7,$N$4:$N14)</f>
        <v>4</v>
      </c>
      <c r="D7" s="29">
        <f t="shared" si="0"/>
        <v>0</v>
      </c>
      <c r="E7" s="29">
        <f t="shared" si="1"/>
        <v>0</v>
      </c>
      <c r="F7" s="29">
        <f t="shared" si="2"/>
        <v>0</v>
      </c>
      <c r="G7" s="18">
        <f t="shared" si="5"/>
        <v>14</v>
      </c>
      <c r="H7" s="18">
        <f t="shared" si="6"/>
        <v>6</v>
      </c>
      <c r="I7" s="18">
        <f t="shared" si="7"/>
        <v>2</v>
      </c>
      <c r="J7" s="18">
        <f t="shared" si="8"/>
        <v>6</v>
      </c>
      <c r="K7" s="18">
        <f t="shared" si="9"/>
        <v>23</v>
      </c>
      <c r="L7" s="18">
        <f t="shared" si="10"/>
        <v>27</v>
      </c>
      <c r="M7" s="18">
        <f t="shared" si="11"/>
        <v>-4</v>
      </c>
      <c r="N7" s="18">
        <f t="shared" si="12"/>
        <v>20</v>
      </c>
      <c r="O7" s="27">
        <f t="shared" si="13"/>
        <v>7</v>
      </c>
      <c r="P7" s="27">
        <f>SUMPRODUCT((Fixtures!$C$2:$C$93=$B7)*(Fixtures!$D$2:$D$93&gt;Fixtures!$E$2:$E$93))</f>
        <v>3</v>
      </c>
      <c r="Q7" s="27">
        <f>SUMPRODUCT((Fixtures!$C$2:$C$93=$B7)*(Fixtures!$D$2:$D$93=Fixtures!$E$2:$E$93)*(Fixtures!$D$2:$D$93&lt;&gt;""))</f>
        <v>1</v>
      </c>
      <c r="R7" s="27">
        <f>SUMPRODUCT((Fixtures!$C$2:$D$93=$B7)*(Fixtures!$D$2:$D$93&lt;Fixtures!$E$2:$E$93))</f>
        <v>3</v>
      </c>
      <c r="S7" s="27">
        <f>SUMIF(Fixtures!$C$2:$C$93,$B7,Fixtures!$D$2:$D$93)</f>
        <v>13</v>
      </c>
      <c r="T7" s="27">
        <f>SUMIF(Fixtures!$C$2:$C$93,$B7,Fixtures!$E$2:$E$93)</f>
        <v>13</v>
      </c>
      <c r="U7" s="27">
        <f t="shared" si="14"/>
        <v>0</v>
      </c>
      <c r="V7" s="27">
        <f t="shared" si="15"/>
        <v>10</v>
      </c>
      <c r="W7" s="28">
        <f t="shared" si="16"/>
        <v>7</v>
      </c>
      <c r="X7" s="28">
        <f>SUMPRODUCT((Fixtures!$F$2:$F$93=$B7)*(Fixtures!$D$2:$D$93&lt;Fixtures!$E$2:$E$93))</f>
        <v>3</v>
      </c>
      <c r="Y7" s="28">
        <f>SUMPRODUCT((Fixtures!$F$2:$F$93=$B7)*(Fixtures!$D$2:$D$93=Fixtures!$E$2:$E$93)*(Fixtures!$D$2:$D$93&lt;&gt;""))</f>
        <v>1</v>
      </c>
      <c r="Z7" s="28">
        <f>SUMPRODUCT((Fixtures!$F$2:$F$93=$B7)*(Fixtures!$D$2:$D$93&gt;Fixtures!$E$2:$E$93))</f>
        <v>3</v>
      </c>
      <c r="AA7" s="28">
        <f>SUMIF(Fixtures!$F$2:$F$93,$B7,Fixtures!$E$2:$E$93)</f>
        <v>10</v>
      </c>
      <c r="AB7" s="28">
        <f>SUMIF(Fixtures!$F$2:$F$93,$B7,Fixtures!$D$2:$D$93)</f>
        <v>14</v>
      </c>
      <c r="AC7" s="28">
        <f t="shared" si="17"/>
        <v>-4</v>
      </c>
      <c r="AD7" s="64">
        <f t="shared" si="18"/>
        <v>10</v>
      </c>
      <c r="AE7" s="66"/>
    </row>
    <row r="8" spans="1:31" s="65" customFormat="1" ht="24.75" customHeight="1">
      <c r="A8" s="16">
        <f t="shared" si="4"/>
        <v>8</v>
      </c>
      <c r="B8" s="17" t="s">
        <v>128</v>
      </c>
      <c r="C8" s="29">
        <f>RANK(N8,$N$4:$N15)</f>
        <v>8</v>
      </c>
      <c r="D8" s="29">
        <f t="shared" si="0"/>
        <v>0</v>
      </c>
      <c r="E8" s="29">
        <f t="shared" si="1"/>
        <v>0</v>
      </c>
      <c r="F8" s="29">
        <f t="shared" si="2"/>
        <v>0</v>
      </c>
      <c r="G8" s="18">
        <f t="shared" si="5"/>
        <v>14</v>
      </c>
      <c r="H8" s="18">
        <f t="shared" si="6"/>
        <v>1</v>
      </c>
      <c r="I8" s="18">
        <f t="shared" si="7"/>
        <v>0</v>
      </c>
      <c r="J8" s="18">
        <f t="shared" si="8"/>
        <v>13</v>
      </c>
      <c r="K8" s="18">
        <f t="shared" si="9"/>
        <v>9</v>
      </c>
      <c r="L8" s="18">
        <f t="shared" si="10"/>
        <v>61</v>
      </c>
      <c r="M8" s="18">
        <f t="shared" si="11"/>
        <v>-52</v>
      </c>
      <c r="N8" s="18">
        <f t="shared" si="12"/>
        <v>3</v>
      </c>
      <c r="O8" s="27">
        <f t="shared" si="13"/>
        <v>7</v>
      </c>
      <c r="P8" s="27">
        <f>SUMPRODUCT((Fixtures!$C$2:$C$93=$B8)*(Fixtures!$D$2:$D$93&gt;Fixtures!$E$2:$E$93))</f>
        <v>1</v>
      </c>
      <c r="Q8" s="27">
        <f>SUMPRODUCT((Fixtures!$C$2:$C$93=$B8)*(Fixtures!$D$2:$D$93=Fixtures!$E$2:$E$93)*(Fixtures!$D$2:$D$93&lt;&gt;""))</f>
        <v>0</v>
      </c>
      <c r="R8" s="27">
        <f>SUMPRODUCT((Fixtures!$C$2:$D$93=$B8)*(Fixtures!$D$2:$D$93&lt;Fixtures!$E$2:$E$93))</f>
        <v>6</v>
      </c>
      <c r="S8" s="27">
        <f>SUMIF(Fixtures!$C$2:$C$93,$B8,Fixtures!$D$2:$D$93)</f>
        <v>4</v>
      </c>
      <c r="T8" s="27">
        <f>SUMIF(Fixtures!$C$2:$C$93,$B8,Fixtures!$E$2:$E$93)</f>
        <v>22</v>
      </c>
      <c r="U8" s="27">
        <f t="shared" si="14"/>
        <v>-18</v>
      </c>
      <c r="V8" s="27">
        <f t="shared" si="15"/>
        <v>3</v>
      </c>
      <c r="W8" s="28">
        <f t="shared" si="16"/>
        <v>7</v>
      </c>
      <c r="X8" s="28">
        <f>SUMPRODUCT((Fixtures!$F$2:$F$93=$B8)*(Fixtures!$D$2:$D$93&lt;Fixtures!$E$2:$E$93))</f>
        <v>0</v>
      </c>
      <c r="Y8" s="28">
        <f>SUMPRODUCT((Fixtures!$F$2:$F$93=$B8)*(Fixtures!$D$2:$D$93=Fixtures!$E$2:$E$93)*(Fixtures!$D$2:$D$93&lt;&gt;""))</f>
        <v>0</v>
      </c>
      <c r="Z8" s="28">
        <f>SUMPRODUCT((Fixtures!$F$2:$F$93=$B8)*(Fixtures!$D$2:$D$93&gt;Fixtures!$E$2:$E$93))</f>
        <v>7</v>
      </c>
      <c r="AA8" s="28">
        <f>SUMIF(Fixtures!$F$2:$F$93,$B8,Fixtures!$E$2:$E$93)</f>
        <v>5</v>
      </c>
      <c r="AB8" s="28">
        <f>SUMIF(Fixtures!$F$2:$F$93,$B8,Fixtures!$D$2:$D$93)</f>
        <v>39</v>
      </c>
      <c r="AC8" s="28">
        <f t="shared" si="17"/>
        <v>-34</v>
      </c>
      <c r="AD8" s="64">
        <f t="shared" si="18"/>
        <v>0</v>
      </c>
      <c r="AE8" s="66"/>
    </row>
    <row r="9" spans="1:31" s="65" customFormat="1" ht="24.75" customHeight="1">
      <c r="A9" s="16">
        <f t="shared" si="4"/>
        <v>7</v>
      </c>
      <c r="B9" s="17" t="s">
        <v>1</v>
      </c>
      <c r="C9" s="29">
        <f>RANK(N9,$N$4:$N16)</f>
        <v>7</v>
      </c>
      <c r="D9" s="29">
        <f t="shared" si="0"/>
        <v>0</v>
      </c>
      <c r="E9" s="29">
        <f t="shared" si="1"/>
        <v>0</v>
      </c>
      <c r="F9" s="29">
        <f t="shared" si="2"/>
        <v>0</v>
      </c>
      <c r="G9" s="18">
        <f t="shared" si="5"/>
        <v>14</v>
      </c>
      <c r="H9" s="18">
        <f t="shared" si="6"/>
        <v>4</v>
      </c>
      <c r="I9" s="18">
        <f t="shared" si="7"/>
        <v>2</v>
      </c>
      <c r="J9" s="18">
        <f t="shared" si="8"/>
        <v>8</v>
      </c>
      <c r="K9" s="18">
        <f t="shared" si="9"/>
        <v>24</v>
      </c>
      <c r="L9" s="18">
        <f t="shared" si="10"/>
        <v>31</v>
      </c>
      <c r="M9" s="18">
        <f t="shared" si="11"/>
        <v>-7</v>
      </c>
      <c r="N9" s="18">
        <f t="shared" si="12"/>
        <v>14</v>
      </c>
      <c r="O9" s="27">
        <f t="shared" si="13"/>
        <v>7</v>
      </c>
      <c r="P9" s="27">
        <f>SUMPRODUCT((Fixtures!$C$2:$C$93=$B9)*(Fixtures!$D$2:$D$93&gt;Fixtures!$E$2:$E$93))</f>
        <v>3</v>
      </c>
      <c r="Q9" s="27">
        <f>SUMPRODUCT((Fixtures!$C$2:$C$93=$B9)*(Fixtures!$D$2:$D$93=Fixtures!$E$2:$E$93)*(Fixtures!$D$2:$D$93&lt;&gt;""))</f>
        <v>2</v>
      </c>
      <c r="R9" s="27">
        <f>SUMPRODUCT((Fixtures!$C$2:$D$93=$B9)*(Fixtures!$D$2:$D$93&lt;Fixtures!$E$2:$E$93))</f>
        <v>2</v>
      </c>
      <c r="S9" s="27">
        <f>SUMIF(Fixtures!$C$2:$C$93,$B9,Fixtures!$D$2:$D$93)</f>
        <v>18</v>
      </c>
      <c r="T9" s="27">
        <f>SUMIF(Fixtures!$C$2:$C$93,$B9,Fixtures!$E$2:$E$93)</f>
        <v>12</v>
      </c>
      <c r="U9" s="27">
        <f t="shared" si="14"/>
        <v>6</v>
      </c>
      <c r="V9" s="27">
        <f t="shared" si="15"/>
        <v>11</v>
      </c>
      <c r="W9" s="28">
        <f t="shared" si="16"/>
        <v>7</v>
      </c>
      <c r="X9" s="28">
        <f>SUMPRODUCT((Fixtures!$F$2:$F$93=$B9)*(Fixtures!$D$2:$D$93&lt;Fixtures!$E$2:$E$93))</f>
        <v>1</v>
      </c>
      <c r="Y9" s="28">
        <f>SUMPRODUCT((Fixtures!$F$2:$F$93=$B9)*(Fixtures!$D$2:$D$93=Fixtures!$E$2:$E$93)*(Fixtures!$D$2:$D$93&lt;&gt;""))</f>
        <v>0</v>
      </c>
      <c r="Z9" s="28">
        <f>SUMPRODUCT((Fixtures!$F$2:$F$93=$B9)*(Fixtures!$D$2:$D$93&gt;Fixtures!$E$2:$E$93))</f>
        <v>6</v>
      </c>
      <c r="AA9" s="28">
        <f>SUMIF(Fixtures!$F$2:$F$93,$B9,Fixtures!$E$2:$E$93)</f>
        <v>6</v>
      </c>
      <c r="AB9" s="28">
        <f>SUMIF(Fixtures!$F$2:$F$93,$B9,Fixtures!$D$2:$D$93)</f>
        <v>19</v>
      </c>
      <c r="AC9" s="28">
        <f t="shared" si="17"/>
        <v>-13</v>
      </c>
      <c r="AD9" s="64">
        <f t="shared" si="18"/>
        <v>3</v>
      </c>
      <c r="AE9" s="66"/>
    </row>
    <row r="10" spans="1:31" s="65" customFormat="1" ht="24.75" customHeight="1">
      <c r="A10" s="16">
        <f t="shared" si="4"/>
        <v>5</v>
      </c>
      <c r="B10" s="17" t="s">
        <v>2</v>
      </c>
      <c r="C10" s="29">
        <f>RANK(N10,$N$4:$N17)</f>
        <v>5</v>
      </c>
      <c r="D10" s="29">
        <f t="shared" si="0"/>
        <v>0</v>
      </c>
      <c r="E10" s="29">
        <f t="shared" si="1"/>
        <v>0</v>
      </c>
      <c r="F10" s="29">
        <f t="shared" si="2"/>
        <v>0</v>
      </c>
      <c r="G10" s="18">
        <f t="shared" si="5"/>
        <v>14</v>
      </c>
      <c r="H10" s="18">
        <f t="shared" si="6"/>
        <v>5</v>
      </c>
      <c r="I10" s="18">
        <f t="shared" si="7"/>
        <v>4</v>
      </c>
      <c r="J10" s="18">
        <f t="shared" si="8"/>
        <v>5</v>
      </c>
      <c r="K10" s="18">
        <f t="shared" si="9"/>
        <v>33</v>
      </c>
      <c r="L10" s="18">
        <f t="shared" si="10"/>
        <v>26</v>
      </c>
      <c r="M10" s="18">
        <f t="shared" si="11"/>
        <v>7</v>
      </c>
      <c r="N10" s="18">
        <f t="shared" si="12"/>
        <v>19</v>
      </c>
      <c r="O10" s="27">
        <f t="shared" si="13"/>
        <v>7</v>
      </c>
      <c r="P10" s="27">
        <f>SUMPRODUCT((Fixtures!$C$2:$C$93=$B10)*(Fixtures!$D$2:$D$93&gt;Fixtures!$E$2:$E$93))</f>
        <v>3</v>
      </c>
      <c r="Q10" s="27">
        <f>SUMPRODUCT((Fixtures!$C$2:$C$93=$B10)*(Fixtures!$D$2:$D$93=Fixtures!$E$2:$E$93)*(Fixtures!$D$2:$D$93&lt;&gt;""))</f>
        <v>2</v>
      </c>
      <c r="R10" s="27">
        <f>SUMPRODUCT((Fixtures!$C$2:$D$93=$B10)*(Fixtures!$D$2:$D$93&lt;Fixtures!$E$2:$E$93))</f>
        <v>2</v>
      </c>
      <c r="S10" s="27">
        <f>SUMIF(Fixtures!$C$2:$C$93,$B10,Fixtures!$D$2:$D$93)</f>
        <v>21</v>
      </c>
      <c r="T10" s="27">
        <f>SUMIF(Fixtures!$C$2:$C$93,$B10,Fixtures!$E$2:$E$93)</f>
        <v>14</v>
      </c>
      <c r="U10" s="27">
        <f t="shared" si="14"/>
        <v>7</v>
      </c>
      <c r="V10" s="27">
        <f t="shared" si="15"/>
        <v>11</v>
      </c>
      <c r="W10" s="28">
        <f t="shared" si="16"/>
        <v>7</v>
      </c>
      <c r="X10" s="28">
        <f>SUMPRODUCT((Fixtures!$F$2:$F$93=$B10)*(Fixtures!$D$2:$D$93&lt;Fixtures!$E$2:$E$93))</f>
        <v>2</v>
      </c>
      <c r="Y10" s="28">
        <f>SUMPRODUCT((Fixtures!$F$2:$F$93=$B10)*(Fixtures!$D$2:$D$93=Fixtures!$E$2:$E$93)*(Fixtures!$D$2:$D$93&lt;&gt;""))</f>
        <v>2</v>
      </c>
      <c r="Z10" s="28">
        <f>SUMPRODUCT((Fixtures!$F$2:$F$93=$B10)*(Fixtures!$D$2:$D$93&gt;Fixtures!$E$2:$E$93))</f>
        <v>3</v>
      </c>
      <c r="AA10" s="28">
        <f>SUMIF(Fixtures!$F$2:$F$93,$B10,Fixtures!$E$2:$E$93)</f>
        <v>12</v>
      </c>
      <c r="AB10" s="28">
        <f>SUMIF(Fixtures!$F$2:$F$93,$B10,Fixtures!$D$2:$D$93)</f>
        <v>12</v>
      </c>
      <c r="AC10" s="28">
        <f t="shared" si="17"/>
        <v>0</v>
      </c>
      <c r="AD10" s="64">
        <f t="shared" si="18"/>
        <v>8</v>
      </c>
      <c r="AE10" s="66"/>
    </row>
    <row r="11" spans="1:31" s="65" customFormat="1" ht="24.75" customHeight="1">
      <c r="A11" s="16">
        <f t="shared" si="4"/>
        <v>6</v>
      </c>
      <c r="B11" s="17" t="s">
        <v>124</v>
      </c>
      <c r="C11" s="29">
        <f>RANK(N11,$N$4:$N19)</f>
        <v>6</v>
      </c>
      <c r="D11" s="29">
        <f t="shared" si="0"/>
        <v>0</v>
      </c>
      <c r="E11" s="29">
        <f t="shared" si="1"/>
        <v>0</v>
      </c>
      <c r="F11" s="29">
        <f t="shared" si="2"/>
        <v>0</v>
      </c>
      <c r="G11" s="18">
        <f t="shared" si="5"/>
        <v>14</v>
      </c>
      <c r="H11" s="18">
        <f t="shared" si="6"/>
        <v>5</v>
      </c>
      <c r="I11" s="18">
        <f t="shared" si="7"/>
        <v>3</v>
      </c>
      <c r="J11" s="18">
        <f t="shared" si="8"/>
        <v>6</v>
      </c>
      <c r="K11" s="18">
        <f t="shared" si="9"/>
        <v>35</v>
      </c>
      <c r="L11" s="18">
        <f t="shared" si="10"/>
        <v>27</v>
      </c>
      <c r="M11" s="18">
        <f t="shared" si="11"/>
        <v>8</v>
      </c>
      <c r="N11" s="18">
        <f>(V11+AD11)</f>
        <v>18</v>
      </c>
      <c r="O11" s="27">
        <f t="shared" si="13"/>
        <v>7</v>
      </c>
      <c r="P11" s="27">
        <f>SUMPRODUCT((Fixtures!$C$2:$C$93=$B11)*(Fixtures!$D$2:$D$93&gt;Fixtures!$E$2:$E$93))</f>
        <v>3</v>
      </c>
      <c r="Q11" s="27">
        <f>SUMPRODUCT((Fixtures!$C$2:$C$93=$B11)*(Fixtures!$D$2:$D$93=Fixtures!$E$2:$E$93)*(Fixtures!$D$2:$D$93&lt;&gt;""))</f>
        <v>1</v>
      </c>
      <c r="R11" s="27">
        <f>SUMPRODUCT((Fixtures!$C$2:$D$93=$B11)*(Fixtures!$D$2:$D$93&lt;Fixtures!$E$2:$E$93))</f>
        <v>3</v>
      </c>
      <c r="S11" s="27">
        <f>SUMIF(Fixtures!$C$2:$C$93,$B11,Fixtures!$D$2:$D$93)</f>
        <v>19</v>
      </c>
      <c r="T11" s="27">
        <f>SUMIF(Fixtures!$C$2:$C$93,$B11,Fixtures!$E$2:$E$93)</f>
        <v>10</v>
      </c>
      <c r="U11" s="27">
        <f t="shared" si="14"/>
        <v>9</v>
      </c>
      <c r="V11" s="27">
        <f t="shared" si="15"/>
        <v>10</v>
      </c>
      <c r="W11" s="28">
        <f t="shared" si="16"/>
        <v>7</v>
      </c>
      <c r="X11" s="28">
        <f>SUMPRODUCT((Fixtures!$F$2:$F$93=$B11)*(Fixtures!$D$2:$D$93&lt;Fixtures!$E$2:$E$93))</f>
        <v>2</v>
      </c>
      <c r="Y11" s="28">
        <f>SUMPRODUCT((Fixtures!$F$2:$F$93=$B11)*(Fixtures!$D$2:$D$93=Fixtures!$E$2:$E$93)*(Fixtures!$D$2:$D$93&lt;&gt;""))</f>
        <v>2</v>
      </c>
      <c r="Z11" s="28">
        <f>SUMPRODUCT((Fixtures!$F$2:$F$93=$B11)*(Fixtures!$D$2:$D$93&gt;Fixtures!$E$2:$E$93))</f>
        <v>3</v>
      </c>
      <c r="AA11" s="28">
        <f>SUMIF(Fixtures!$F$2:$F$93,$B11,Fixtures!$E$2:$E$93)</f>
        <v>16</v>
      </c>
      <c r="AB11" s="28">
        <f>SUMIF(Fixtures!$F$2:$F$93,$B11,Fixtures!$D$2:$D$93)</f>
        <v>17</v>
      </c>
      <c r="AC11" s="28">
        <f t="shared" si="17"/>
        <v>-1</v>
      </c>
      <c r="AD11" s="64">
        <f t="shared" si="18"/>
        <v>8</v>
      </c>
      <c r="AE11" s="66"/>
    </row>
  </sheetData>
  <sheetProtection/>
  <mergeCells count="4">
    <mergeCell ref="G2:N2"/>
    <mergeCell ref="O2:V2"/>
    <mergeCell ref="W2:AD2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2">
      <selection activeCell="L19" sqref="L19"/>
    </sheetView>
  </sheetViews>
  <sheetFormatPr defaultColWidth="9.140625" defaultRowHeight="19.5" customHeight="1"/>
  <cols>
    <col min="1" max="1" width="9.140625" style="2" customWidth="1"/>
    <col min="2" max="2" width="20.7109375" style="2" customWidth="1"/>
    <col min="3" max="16384" width="9.140625" style="2" customWidth="1"/>
  </cols>
  <sheetData>
    <row r="1" spans="1:26" ht="19.5" customHeight="1">
      <c r="A1" s="141" t="s">
        <v>126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" ht="19.5" customHeight="1">
      <c r="A2" s="142" t="s">
        <v>125</v>
      </c>
      <c r="B2" s="142"/>
    </row>
    <row r="3" spans="1:26" ht="19.5" customHeight="1">
      <c r="A3" s="143">
        <v>41054</v>
      </c>
      <c r="B3" s="144"/>
      <c r="C3" s="132" t="s">
        <v>27</v>
      </c>
      <c r="D3" s="133"/>
      <c r="E3" s="133"/>
      <c r="F3" s="133"/>
      <c r="G3" s="133"/>
      <c r="H3" s="133"/>
      <c r="I3" s="133"/>
      <c r="J3" s="134"/>
      <c r="K3" s="135" t="s">
        <v>28</v>
      </c>
      <c r="L3" s="136"/>
      <c r="M3" s="136"/>
      <c r="N3" s="136"/>
      <c r="O3" s="136"/>
      <c r="P3" s="136"/>
      <c r="Q3" s="136"/>
      <c r="R3" s="137"/>
      <c r="S3" s="138" t="s">
        <v>29</v>
      </c>
      <c r="T3" s="139"/>
      <c r="U3" s="139"/>
      <c r="V3" s="139"/>
      <c r="W3" s="139"/>
      <c r="X3" s="139"/>
      <c r="Y3" s="139"/>
      <c r="Z3" s="140"/>
    </row>
    <row r="4" spans="1:26" s="15" customFormat="1" ht="19.5" customHeight="1">
      <c r="A4" s="97"/>
      <c r="B4" s="26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15</v>
      </c>
      <c r="I4" s="33" t="s">
        <v>25</v>
      </c>
      <c r="J4" s="33" t="s">
        <v>26</v>
      </c>
      <c r="K4" s="98" t="s">
        <v>20</v>
      </c>
      <c r="L4" s="98" t="s">
        <v>21</v>
      </c>
      <c r="M4" s="98" t="s">
        <v>22</v>
      </c>
      <c r="N4" s="98" t="s">
        <v>23</v>
      </c>
      <c r="O4" s="98" t="s">
        <v>24</v>
      </c>
      <c r="P4" s="98" t="s">
        <v>15</v>
      </c>
      <c r="Q4" s="98" t="s">
        <v>25</v>
      </c>
      <c r="R4" s="98" t="s">
        <v>26</v>
      </c>
      <c r="S4" s="99" t="s">
        <v>20</v>
      </c>
      <c r="T4" s="99" t="s">
        <v>21</v>
      </c>
      <c r="U4" s="99" t="s">
        <v>22</v>
      </c>
      <c r="V4" s="99" t="s">
        <v>23</v>
      </c>
      <c r="W4" s="99" t="s">
        <v>24</v>
      </c>
      <c r="X4" s="99" t="s">
        <v>15</v>
      </c>
      <c r="Y4" s="99" t="s">
        <v>25</v>
      </c>
      <c r="Z4" s="99" t="s">
        <v>26</v>
      </c>
    </row>
    <row r="5" spans="1:27" s="67" customFormat="1" ht="24.75" customHeight="1">
      <c r="A5" s="30">
        <v>1</v>
      </c>
      <c r="B5" s="31" t="s">
        <v>0</v>
      </c>
      <c r="C5" s="30">
        <v>7</v>
      </c>
      <c r="D5" s="30">
        <v>5</v>
      </c>
      <c r="E5" s="30">
        <v>1</v>
      </c>
      <c r="F5" s="30">
        <v>1</v>
      </c>
      <c r="G5" s="30">
        <v>29</v>
      </c>
      <c r="H5" s="30">
        <v>7</v>
      </c>
      <c r="I5" s="30">
        <v>22</v>
      </c>
      <c r="J5" s="30">
        <v>16</v>
      </c>
      <c r="K5" s="27">
        <v>4</v>
      </c>
      <c r="L5" s="27">
        <v>4</v>
      </c>
      <c r="M5" s="27">
        <v>0</v>
      </c>
      <c r="N5" s="27">
        <v>0</v>
      </c>
      <c r="O5" s="27">
        <v>19</v>
      </c>
      <c r="P5" s="27">
        <v>1</v>
      </c>
      <c r="Q5" s="27">
        <v>18</v>
      </c>
      <c r="R5" s="27">
        <v>12</v>
      </c>
      <c r="S5" s="28">
        <v>3</v>
      </c>
      <c r="T5" s="28">
        <v>1</v>
      </c>
      <c r="U5" s="28">
        <v>1</v>
      </c>
      <c r="V5" s="28">
        <v>1</v>
      </c>
      <c r="W5" s="28">
        <v>10</v>
      </c>
      <c r="X5" s="28">
        <v>6</v>
      </c>
      <c r="Y5" s="28">
        <v>4</v>
      </c>
      <c r="Z5" s="64">
        <v>4</v>
      </c>
      <c r="AA5" s="68"/>
    </row>
    <row r="6" spans="1:27" s="67" customFormat="1" ht="24.75" customHeight="1">
      <c r="A6" s="16">
        <v>2</v>
      </c>
      <c r="B6" s="23" t="s">
        <v>4</v>
      </c>
      <c r="C6" s="18">
        <v>7</v>
      </c>
      <c r="D6" s="18">
        <v>5</v>
      </c>
      <c r="E6" s="18">
        <v>1</v>
      </c>
      <c r="F6" s="18">
        <v>1</v>
      </c>
      <c r="G6" s="18">
        <v>10</v>
      </c>
      <c r="H6" s="18">
        <v>6</v>
      </c>
      <c r="I6" s="18">
        <v>4</v>
      </c>
      <c r="J6" s="18">
        <v>16</v>
      </c>
      <c r="K6" s="27">
        <v>4</v>
      </c>
      <c r="L6" s="27">
        <v>3</v>
      </c>
      <c r="M6" s="27">
        <v>1</v>
      </c>
      <c r="N6" s="27">
        <v>0</v>
      </c>
      <c r="O6" s="27">
        <v>7</v>
      </c>
      <c r="P6" s="27">
        <v>0</v>
      </c>
      <c r="Q6" s="27">
        <v>7</v>
      </c>
      <c r="R6" s="27">
        <v>10</v>
      </c>
      <c r="S6" s="28">
        <v>3</v>
      </c>
      <c r="T6" s="28">
        <v>2</v>
      </c>
      <c r="U6" s="28">
        <v>0</v>
      </c>
      <c r="V6" s="28">
        <v>1</v>
      </c>
      <c r="W6" s="28">
        <v>3</v>
      </c>
      <c r="X6" s="28">
        <v>6</v>
      </c>
      <c r="Y6" s="28">
        <v>-3</v>
      </c>
      <c r="Z6" s="64">
        <v>6</v>
      </c>
      <c r="AA6" s="68"/>
    </row>
    <row r="7" spans="1:27" s="67" customFormat="1" ht="24.75" customHeight="1">
      <c r="A7" s="74">
        <v>3</v>
      </c>
      <c r="B7" s="75" t="s">
        <v>5</v>
      </c>
      <c r="C7" s="18">
        <v>7</v>
      </c>
      <c r="D7" s="18">
        <v>5</v>
      </c>
      <c r="E7" s="18">
        <v>0</v>
      </c>
      <c r="F7" s="18">
        <v>2</v>
      </c>
      <c r="G7" s="18">
        <v>17</v>
      </c>
      <c r="H7" s="18">
        <v>13</v>
      </c>
      <c r="I7" s="18">
        <v>4</v>
      </c>
      <c r="J7" s="18">
        <v>15</v>
      </c>
      <c r="K7" s="27">
        <v>3</v>
      </c>
      <c r="L7" s="27">
        <v>3</v>
      </c>
      <c r="M7" s="27">
        <v>0</v>
      </c>
      <c r="N7" s="27">
        <v>0</v>
      </c>
      <c r="O7" s="27">
        <v>12</v>
      </c>
      <c r="P7" s="27">
        <v>2</v>
      </c>
      <c r="Q7" s="27">
        <v>10</v>
      </c>
      <c r="R7" s="27">
        <v>9</v>
      </c>
      <c r="S7" s="28">
        <v>4</v>
      </c>
      <c r="T7" s="28">
        <v>2</v>
      </c>
      <c r="U7" s="28">
        <v>0</v>
      </c>
      <c r="V7" s="28">
        <v>2</v>
      </c>
      <c r="W7" s="28">
        <v>5</v>
      </c>
      <c r="X7" s="28">
        <v>11</v>
      </c>
      <c r="Y7" s="28">
        <v>-6</v>
      </c>
      <c r="Z7" s="64">
        <v>6</v>
      </c>
      <c r="AA7" s="68"/>
    </row>
    <row r="8" spans="1:27" s="67" customFormat="1" ht="24.75" customHeight="1">
      <c r="A8" s="16">
        <v>4</v>
      </c>
      <c r="B8" s="23" t="s">
        <v>2</v>
      </c>
      <c r="C8" s="18">
        <v>7</v>
      </c>
      <c r="D8" s="18">
        <v>3</v>
      </c>
      <c r="E8" s="18">
        <v>3</v>
      </c>
      <c r="F8" s="18">
        <v>1</v>
      </c>
      <c r="G8" s="18">
        <v>19</v>
      </c>
      <c r="H8" s="18">
        <v>12</v>
      </c>
      <c r="I8" s="18">
        <v>7</v>
      </c>
      <c r="J8" s="18">
        <v>12</v>
      </c>
      <c r="K8" s="27">
        <v>4</v>
      </c>
      <c r="L8" s="27">
        <v>2</v>
      </c>
      <c r="M8" s="27">
        <v>1</v>
      </c>
      <c r="N8" s="27">
        <v>1</v>
      </c>
      <c r="O8" s="27">
        <v>16</v>
      </c>
      <c r="P8" s="27">
        <v>11</v>
      </c>
      <c r="Q8" s="27">
        <v>5</v>
      </c>
      <c r="R8" s="27">
        <v>7</v>
      </c>
      <c r="S8" s="28">
        <v>3</v>
      </c>
      <c r="T8" s="28">
        <v>1</v>
      </c>
      <c r="U8" s="28">
        <v>2</v>
      </c>
      <c r="V8" s="28">
        <v>0</v>
      </c>
      <c r="W8" s="28">
        <v>3</v>
      </c>
      <c r="X8" s="28">
        <v>1</v>
      </c>
      <c r="Y8" s="28">
        <v>2</v>
      </c>
      <c r="Z8" s="64">
        <v>5</v>
      </c>
      <c r="AA8" s="68"/>
    </row>
    <row r="9" spans="1:27" s="67" customFormat="1" ht="24.75" customHeight="1">
      <c r="A9" s="16">
        <v>5</v>
      </c>
      <c r="B9" s="23" t="s">
        <v>3</v>
      </c>
      <c r="C9" s="18">
        <v>7</v>
      </c>
      <c r="D9" s="18">
        <v>3</v>
      </c>
      <c r="E9" s="18">
        <v>0</v>
      </c>
      <c r="F9" s="18">
        <v>4</v>
      </c>
      <c r="G9" s="18">
        <v>11</v>
      </c>
      <c r="H9" s="18">
        <v>17</v>
      </c>
      <c r="I9" s="18">
        <v>-6</v>
      </c>
      <c r="J9" s="18">
        <v>9</v>
      </c>
      <c r="K9" s="27">
        <v>3</v>
      </c>
      <c r="L9" s="27">
        <v>2</v>
      </c>
      <c r="M9" s="27">
        <v>0</v>
      </c>
      <c r="N9" s="27">
        <v>1</v>
      </c>
      <c r="O9" s="27">
        <v>7</v>
      </c>
      <c r="P9" s="27">
        <v>4</v>
      </c>
      <c r="Q9" s="27">
        <v>3</v>
      </c>
      <c r="R9" s="27">
        <v>6</v>
      </c>
      <c r="S9" s="28">
        <v>4</v>
      </c>
      <c r="T9" s="28">
        <v>1</v>
      </c>
      <c r="U9" s="28">
        <v>0</v>
      </c>
      <c r="V9" s="28">
        <v>3</v>
      </c>
      <c r="W9" s="28">
        <v>4</v>
      </c>
      <c r="X9" s="28">
        <v>13</v>
      </c>
      <c r="Y9" s="28">
        <v>-9</v>
      </c>
      <c r="Z9" s="64">
        <v>3</v>
      </c>
      <c r="AA9" s="68"/>
    </row>
    <row r="10" spans="1:27" s="67" customFormat="1" ht="24.75" customHeight="1">
      <c r="A10" s="16">
        <v>6</v>
      </c>
      <c r="B10" s="23" t="s">
        <v>1</v>
      </c>
      <c r="C10" s="18">
        <v>7</v>
      </c>
      <c r="D10" s="18">
        <v>2</v>
      </c>
      <c r="E10" s="18">
        <v>1</v>
      </c>
      <c r="F10" s="18">
        <v>4</v>
      </c>
      <c r="G10" s="18">
        <v>15</v>
      </c>
      <c r="H10" s="18">
        <v>17</v>
      </c>
      <c r="I10" s="18">
        <v>-2</v>
      </c>
      <c r="J10" s="18">
        <v>7</v>
      </c>
      <c r="K10" s="27">
        <v>3</v>
      </c>
      <c r="L10" s="27">
        <v>2</v>
      </c>
      <c r="M10" s="27">
        <v>1</v>
      </c>
      <c r="N10" s="27">
        <v>0</v>
      </c>
      <c r="O10" s="27">
        <v>13</v>
      </c>
      <c r="P10" s="27">
        <v>4</v>
      </c>
      <c r="Q10" s="27">
        <v>9</v>
      </c>
      <c r="R10" s="27">
        <v>7</v>
      </c>
      <c r="S10" s="28">
        <v>4</v>
      </c>
      <c r="T10" s="28">
        <v>0</v>
      </c>
      <c r="U10" s="28">
        <v>0</v>
      </c>
      <c r="V10" s="28">
        <v>4</v>
      </c>
      <c r="W10" s="28">
        <v>2</v>
      </c>
      <c r="X10" s="28">
        <v>13</v>
      </c>
      <c r="Y10" s="28">
        <v>-11</v>
      </c>
      <c r="Z10" s="64">
        <v>0</v>
      </c>
      <c r="AA10" s="68"/>
    </row>
    <row r="11" spans="1:27" s="67" customFormat="1" ht="24.75" customHeight="1">
      <c r="A11" s="16">
        <v>7</v>
      </c>
      <c r="B11" s="23" t="s">
        <v>124</v>
      </c>
      <c r="C11" s="18">
        <v>7</v>
      </c>
      <c r="D11" s="18">
        <v>1</v>
      </c>
      <c r="E11" s="18">
        <v>2</v>
      </c>
      <c r="F11" s="18">
        <v>4</v>
      </c>
      <c r="G11" s="18">
        <v>14</v>
      </c>
      <c r="H11" s="18">
        <v>14</v>
      </c>
      <c r="I11" s="18">
        <v>0</v>
      </c>
      <c r="J11" s="18">
        <v>5</v>
      </c>
      <c r="K11" s="27">
        <v>4</v>
      </c>
      <c r="L11" s="27">
        <v>0</v>
      </c>
      <c r="M11" s="27">
        <v>1</v>
      </c>
      <c r="N11" s="27">
        <v>3</v>
      </c>
      <c r="O11" s="27">
        <v>4</v>
      </c>
      <c r="P11" s="27">
        <v>7</v>
      </c>
      <c r="Q11" s="27">
        <v>-3</v>
      </c>
      <c r="R11" s="27">
        <v>1</v>
      </c>
      <c r="S11" s="28">
        <v>3</v>
      </c>
      <c r="T11" s="28">
        <v>1</v>
      </c>
      <c r="U11" s="28">
        <v>1</v>
      </c>
      <c r="V11" s="28">
        <v>1</v>
      </c>
      <c r="W11" s="28">
        <v>10</v>
      </c>
      <c r="X11" s="28">
        <v>7</v>
      </c>
      <c r="Y11" s="28">
        <v>3</v>
      </c>
      <c r="Z11" s="64">
        <v>4</v>
      </c>
      <c r="AA11" s="68"/>
    </row>
    <row r="12" spans="1:27" s="67" customFormat="1" ht="24.75" customHeight="1">
      <c r="A12" s="16">
        <v>8</v>
      </c>
      <c r="B12" s="23" t="s">
        <v>128</v>
      </c>
      <c r="C12" s="18">
        <v>7</v>
      </c>
      <c r="D12" s="18">
        <v>0</v>
      </c>
      <c r="E12" s="18">
        <v>0</v>
      </c>
      <c r="F12" s="18">
        <v>7</v>
      </c>
      <c r="G12" s="18">
        <v>4</v>
      </c>
      <c r="H12" s="18">
        <v>33</v>
      </c>
      <c r="I12" s="18">
        <v>-29</v>
      </c>
      <c r="J12" s="18">
        <v>0</v>
      </c>
      <c r="K12" s="27">
        <v>3</v>
      </c>
      <c r="L12" s="27">
        <v>0</v>
      </c>
      <c r="M12" s="27">
        <v>0</v>
      </c>
      <c r="N12" s="27">
        <v>3</v>
      </c>
      <c r="O12" s="27">
        <v>1</v>
      </c>
      <c r="P12" s="27">
        <v>11</v>
      </c>
      <c r="Q12" s="27">
        <v>-10</v>
      </c>
      <c r="R12" s="27">
        <v>0</v>
      </c>
      <c r="S12" s="28">
        <v>4</v>
      </c>
      <c r="T12" s="28">
        <v>0</v>
      </c>
      <c r="U12" s="28">
        <v>0</v>
      </c>
      <c r="V12" s="28">
        <v>4</v>
      </c>
      <c r="W12" s="28">
        <v>3</v>
      </c>
      <c r="X12" s="28">
        <v>22</v>
      </c>
      <c r="Y12" s="28">
        <v>-19</v>
      </c>
      <c r="Z12" s="64">
        <v>0</v>
      </c>
      <c r="AA12" s="68"/>
    </row>
    <row r="14" spans="13:19" ht="19.5" customHeight="1">
      <c r="M14" s="123"/>
      <c r="N14" s="124"/>
      <c r="O14" s="124"/>
      <c r="P14" s="124"/>
      <c r="Q14" s="124"/>
      <c r="R14" s="124"/>
      <c r="S14" s="125"/>
    </row>
    <row r="15" spans="13:19" ht="19.5" customHeight="1">
      <c r="M15" s="126"/>
      <c r="N15" s="127"/>
      <c r="O15" s="127"/>
      <c r="P15" s="127"/>
      <c r="Q15" s="127"/>
      <c r="R15" s="127"/>
      <c r="S15" s="128"/>
    </row>
    <row r="16" spans="13:19" ht="19.5" customHeight="1">
      <c r="M16" s="126"/>
      <c r="N16" s="127"/>
      <c r="O16" s="127"/>
      <c r="P16" s="127"/>
      <c r="Q16" s="127"/>
      <c r="R16" s="127"/>
      <c r="S16" s="128"/>
    </row>
    <row r="17" spans="13:19" ht="19.5" customHeight="1">
      <c r="M17" s="129"/>
      <c r="N17" s="130"/>
      <c r="O17" s="130"/>
      <c r="P17" s="130"/>
      <c r="Q17" s="130"/>
      <c r="R17" s="130"/>
      <c r="S17" s="131"/>
    </row>
  </sheetData>
  <sheetProtection/>
  <mergeCells count="7">
    <mergeCell ref="M14:S17"/>
    <mergeCell ref="A1:Z1"/>
    <mergeCell ref="A2:B2"/>
    <mergeCell ref="A3:B3"/>
    <mergeCell ref="C3:J3"/>
    <mergeCell ref="K3:R3"/>
    <mergeCell ref="S3:Z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3" customWidth="1"/>
    <col min="2" max="2" width="20.7109375" style="104" customWidth="1"/>
    <col min="3" max="18" width="5.7109375" style="13" customWidth="1"/>
    <col min="19" max="16384" width="9.140625" style="51" customWidth="1"/>
  </cols>
  <sheetData>
    <row r="1" spans="3:17" ht="15" customHeight="1">
      <c r="C1" s="12"/>
      <c r="D1" s="2"/>
      <c r="E1" s="12"/>
      <c r="F1" s="12"/>
      <c r="G1" s="12"/>
      <c r="H1" s="12"/>
      <c r="I1" s="12"/>
      <c r="J1" s="142" t="s">
        <v>34</v>
      </c>
      <c r="K1" s="12"/>
      <c r="L1" s="12"/>
      <c r="M1" s="2"/>
      <c r="N1" s="12"/>
      <c r="O1" s="12"/>
      <c r="P1" s="12"/>
      <c r="Q1" s="12"/>
    </row>
    <row r="2" spans="3:17" ht="15" customHeight="1">
      <c r="C2" s="112" t="s">
        <v>14</v>
      </c>
      <c r="D2" s="112" t="s">
        <v>15</v>
      </c>
      <c r="E2" s="112" t="s">
        <v>14</v>
      </c>
      <c r="F2" s="112" t="s">
        <v>15</v>
      </c>
      <c r="G2" s="112" t="s">
        <v>14</v>
      </c>
      <c r="H2" s="112" t="s">
        <v>15</v>
      </c>
      <c r="I2" s="112" t="s">
        <v>15</v>
      </c>
      <c r="J2" s="142"/>
      <c r="K2" s="112" t="s">
        <v>15</v>
      </c>
      <c r="L2" s="112" t="s">
        <v>14</v>
      </c>
      <c r="M2" s="112" t="s">
        <v>15</v>
      </c>
      <c r="N2" s="112" t="s">
        <v>14</v>
      </c>
      <c r="O2" s="112" t="s">
        <v>14</v>
      </c>
      <c r="P2" s="112" t="s">
        <v>14</v>
      </c>
      <c r="Q2" s="112" t="s">
        <v>15</v>
      </c>
    </row>
    <row r="3" spans="3:17" ht="15" customHeight="1">
      <c r="C3" s="107" t="s">
        <v>21</v>
      </c>
      <c r="D3" s="109" t="s">
        <v>22</v>
      </c>
      <c r="E3" s="107" t="s">
        <v>21</v>
      </c>
      <c r="F3" s="107" t="s">
        <v>21</v>
      </c>
      <c r="G3" s="107" t="s">
        <v>21</v>
      </c>
      <c r="H3" s="108" t="s">
        <v>23</v>
      </c>
      <c r="I3" s="107" t="s">
        <v>21</v>
      </c>
      <c r="J3" s="142"/>
      <c r="K3" s="107" t="s">
        <v>21</v>
      </c>
      <c r="L3" s="107" t="s">
        <v>21</v>
      </c>
      <c r="M3" s="107" t="s">
        <v>21</v>
      </c>
      <c r="N3" s="107" t="s">
        <v>21</v>
      </c>
      <c r="O3" s="107" t="s">
        <v>21</v>
      </c>
      <c r="P3" s="107" t="s">
        <v>21</v>
      </c>
      <c r="Q3" s="107" t="s">
        <v>21</v>
      </c>
    </row>
    <row r="4" spans="1:18" ht="15" customHeight="1">
      <c r="A4" s="11" t="s">
        <v>113</v>
      </c>
      <c r="B4" s="111" t="s">
        <v>31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/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 t="s">
        <v>33</v>
      </c>
    </row>
    <row r="5" spans="1:18" ht="15" customHeight="1">
      <c r="A5" s="13">
        <v>1</v>
      </c>
      <c r="B5" s="70" t="s">
        <v>35</v>
      </c>
      <c r="J5" s="62"/>
      <c r="R5" s="61">
        <f aca="true" t="shared" si="0" ref="R5:R23">SUM(C5:Q5)</f>
        <v>0</v>
      </c>
    </row>
    <row r="6" spans="1:18" ht="15" customHeight="1">
      <c r="A6" s="13">
        <v>18</v>
      </c>
      <c r="B6" s="70" t="s">
        <v>115</v>
      </c>
      <c r="J6" s="62"/>
      <c r="R6" s="61">
        <f t="shared" si="0"/>
        <v>0</v>
      </c>
    </row>
    <row r="7" spans="1:18" ht="15" customHeight="1">
      <c r="A7" s="13">
        <v>23</v>
      </c>
      <c r="B7" s="70" t="s">
        <v>36</v>
      </c>
      <c r="F7" s="87"/>
      <c r="J7" s="62"/>
      <c r="R7" s="61">
        <f t="shared" si="0"/>
        <v>0</v>
      </c>
    </row>
    <row r="8" spans="1:18" ht="15" customHeight="1">
      <c r="A8" s="13">
        <v>5</v>
      </c>
      <c r="B8" s="70" t="s">
        <v>37</v>
      </c>
      <c r="F8" s="13">
        <v>1</v>
      </c>
      <c r="I8" s="87"/>
      <c r="J8" s="62"/>
      <c r="L8" s="13">
        <v>1</v>
      </c>
      <c r="R8" s="61">
        <f t="shared" si="0"/>
        <v>2</v>
      </c>
    </row>
    <row r="9" spans="1:18" ht="15" customHeight="1">
      <c r="A9" s="13">
        <v>3</v>
      </c>
      <c r="B9" s="51" t="s">
        <v>169</v>
      </c>
      <c r="J9" s="62"/>
      <c r="R9" s="61">
        <f t="shared" si="0"/>
        <v>0</v>
      </c>
    </row>
    <row r="10" spans="1:18" ht="15" customHeight="1">
      <c r="A10" s="13">
        <v>15</v>
      </c>
      <c r="B10" s="70" t="s">
        <v>170</v>
      </c>
      <c r="J10" s="62"/>
      <c r="R10" s="61">
        <f t="shared" si="0"/>
        <v>0</v>
      </c>
    </row>
    <row r="11" spans="1:18" ht="15" customHeight="1">
      <c r="A11" s="13">
        <v>16</v>
      </c>
      <c r="B11" s="70" t="s">
        <v>39</v>
      </c>
      <c r="C11" s="13">
        <v>1</v>
      </c>
      <c r="D11" s="87"/>
      <c r="J11" s="62"/>
      <c r="P11" s="13">
        <v>1</v>
      </c>
      <c r="R11" s="61">
        <f t="shared" si="0"/>
        <v>2</v>
      </c>
    </row>
    <row r="12" spans="1:18" ht="15" customHeight="1">
      <c r="A12" s="13">
        <v>4</v>
      </c>
      <c r="B12" s="70" t="s">
        <v>40</v>
      </c>
      <c r="J12" s="62"/>
      <c r="M12" s="87"/>
      <c r="R12" s="61">
        <f t="shared" si="0"/>
        <v>0</v>
      </c>
    </row>
    <row r="13" spans="1:18" ht="15" customHeight="1">
      <c r="A13" s="13">
        <v>25</v>
      </c>
      <c r="B13" s="70" t="s">
        <v>171</v>
      </c>
      <c r="E13" s="87"/>
      <c r="J13" s="62"/>
      <c r="R13" s="61">
        <f t="shared" si="0"/>
        <v>0</v>
      </c>
    </row>
    <row r="14" spans="1:18" ht="15" customHeight="1">
      <c r="A14" s="13">
        <v>6</v>
      </c>
      <c r="B14" s="70" t="s">
        <v>41</v>
      </c>
      <c r="J14" s="62"/>
      <c r="R14" s="61">
        <f t="shared" si="0"/>
        <v>0</v>
      </c>
    </row>
    <row r="15" spans="1:18" ht="15" customHeight="1">
      <c r="A15" s="13">
        <v>10</v>
      </c>
      <c r="B15" s="70" t="s">
        <v>172</v>
      </c>
      <c r="F15" s="13">
        <v>1</v>
      </c>
      <c r="G15" s="13">
        <v>1</v>
      </c>
      <c r="J15" s="62"/>
      <c r="M15" s="13">
        <v>1</v>
      </c>
      <c r="N15" s="13">
        <v>2</v>
      </c>
      <c r="R15" s="61">
        <f t="shared" si="0"/>
        <v>5</v>
      </c>
    </row>
    <row r="16" spans="1:18" ht="15" customHeight="1">
      <c r="A16" s="13">
        <v>19</v>
      </c>
      <c r="B16" s="70" t="s">
        <v>173</v>
      </c>
      <c r="F16" s="13">
        <v>1</v>
      </c>
      <c r="G16" s="13">
        <v>1</v>
      </c>
      <c r="I16" s="13">
        <v>2</v>
      </c>
      <c r="J16" s="62"/>
      <c r="K16" s="13">
        <v>1</v>
      </c>
      <c r="L16" s="13">
        <v>1</v>
      </c>
      <c r="M16" s="13">
        <v>1</v>
      </c>
      <c r="O16" s="13">
        <v>1</v>
      </c>
      <c r="Q16" s="13">
        <v>1</v>
      </c>
      <c r="R16" s="61">
        <f t="shared" si="0"/>
        <v>9</v>
      </c>
    </row>
    <row r="17" spans="1:18" ht="15" customHeight="1">
      <c r="A17" s="13">
        <v>8</v>
      </c>
      <c r="B17" s="70" t="s">
        <v>43</v>
      </c>
      <c r="J17" s="62"/>
      <c r="L17" s="13">
        <v>1</v>
      </c>
      <c r="N17" s="13">
        <v>1</v>
      </c>
      <c r="P17" s="13">
        <v>1</v>
      </c>
      <c r="R17" s="61">
        <f t="shared" si="0"/>
        <v>3</v>
      </c>
    </row>
    <row r="18" spans="1:18" ht="15" customHeight="1">
      <c r="A18" s="13">
        <v>45</v>
      </c>
      <c r="B18" s="70" t="s">
        <v>100</v>
      </c>
      <c r="C18" s="87">
        <v>3</v>
      </c>
      <c r="H18" s="13">
        <v>2</v>
      </c>
      <c r="J18" s="62"/>
      <c r="N18" s="13">
        <v>1</v>
      </c>
      <c r="R18" s="61">
        <f t="shared" si="0"/>
        <v>6</v>
      </c>
    </row>
    <row r="19" spans="1:18" ht="15" customHeight="1">
      <c r="A19" s="13">
        <v>9</v>
      </c>
      <c r="B19" s="70" t="s">
        <v>116</v>
      </c>
      <c r="F19" s="13">
        <v>3</v>
      </c>
      <c r="J19" s="62"/>
      <c r="K19" s="13">
        <v>1</v>
      </c>
      <c r="M19" s="13">
        <v>2</v>
      </c>
      <c r="N19" s="13">
        <v>1</v>
      </c>
      <c r="P19" s="13">
        <v>2</v>
      </c>
      <c r="Q19" s="13">
        <v>1</v>
      </c>
      <c r="R19" s="61">
        <f t="shared" si="0"/>
        <v>10</v>
      </c>
    </row>
    <row r="20" spans="1:18" ht="15" customHeight="1">
      <c r="A20" s="13">
        <v>7</v>
      </c>
      <c r="B20" s="70" t="s">
        <v>42</v>
      </c>
      <c r="C20" s="13">
        <v>1</v>
      </c>
      <c r="G20" s="13">
        <v>3</v>
      </c>
      <c r="I20" s="13">
        <v>2</v>
      </c>
      <c r="J20" s="62"/>
      <c r="K20" s="13">
        <v>2</v>
      </c>
      <c r="L20" s="13">
        <v>1</v>
      </c>
      <c r="O20" s="13">
        <v>2</v>
      </c>
      <c r="R20" s="61">
        <f t="shared" si="0"/>
        <v>11</v>
      </c>
    </row>
    <row r="21" spans="1:18" ht="15" customHeight="1">
      <c r="A21" s="13">
        <v>11</v>
      </c>
      <c r="B21" s="70" t="s">
        <v>117</v>
      </c>
      <c r="D21" s="13">
        <v>1</v>
      </c>
      <c r="E21" s="13">
        <v>2</v>
      </c>
      <c r="J21" s="62"/>
      <c r="R21" s="61">
        <f t="shared" si="0"/>
        <v>3</v>
      </c>
    </row>
    <row r="22" spans="1:18" ht="15" customHeight="1">
      <c r="A22" s="13">
        <v>12</v>
      </c>
      <c r="B22" s="70" t="s">
        <v>111</v>
      </c>
      <c r="D22" s="13">
        <v>1</v>
      </c>
      <c r="E22" s="13">
        <v>1</v>
      </c>
      <c r="J22" s="62"/>
      <c r="L22" s="13">
        <v>1</v>
      </c>
      <c r="M22" s="13">
        <v>2</v>
      </c>
      <c r="O22" s="13">
        <v>2</v>
      </c>
      <c r="P22" s="13">
        <v>2</v>
      </c>
      <c r="R22" s="61">
        <f t="shared" si="0"/>
        <v>9</v>
      </c>
    </row>
    <row r="23" spans="1:18" ht="15" customHeight="1">
      <c r="A23" s="13" t="s">
        <v>114</v>
      </c>
      <c r="B23" s="73" t="s">
        <v>112</v>
      </c>
      <c r="C23" s="13">
        <v>1</v>
      </c>
      <c r="J23" s="62"/>
      <c r="R23" s="61">
        <f t="shared" si="0"/>
        <v>1</v>
      </c>
    </row>
    <row r="24" spans="1:18" ht="15" customHeight="1">
      <c r="A24" s="11" t="s">
        <v>113</v>
      </c>
      <c r="B24" s="111" t="s">
        <v>32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/>
      <c r="K24" s="11">
        <v>8</v>
      </c>
      <c r="L24" s="11">
        <v>9</v>
      </c>
      <c r="M24" s="11">
        <v>10</v>
      </c>
      <c r="N24" s="11">
        <v>11</v>
      </c>
      <c r="O24" s="11">
        <v>12</v>
      </c>
      <c r="P24" s="11">
        <v>13</v>
      </c>
      <c r="Q24" s="11">
        <v>14</v>
      </c>
      <c r="R24" s="63" t="s">
        <v>33</v>
      </c>
    </row>
    <row r="25" spans="1:18" ht="15" customHeight="1">
      <c r="A25" s="13">
        <v>1</v>
      </c>
      <c r="B25" s="70" t="s">
        <v>35</v>
      </c>
      <c r="J25" s="62"/>
      <c r="R25" s="61">
        <f aca="true" t="shared" si="1" ref="R25:R42">SUM(C25:Q25)</f>
        <v>0</v>
      </c>
    </row>
    <row r="26" spans="1:18" ht="15" customHeight="1">
      <c r="A26" s="13">
        <v>18</v>
      </c>
      <c r="B26" s="70" t="s">
        <v>115</v>
      </c>
      <c r="J26" s="62"/>
      <c r="R26" s="61">
        <f t="shared" si="1"/>
        <v>0</v>
      </c>
    </row>
    <row r="27" spans="1:18" ht="15" customHeight="1">
      <c r="A27" s="13">
        <v>23</v>
      </c>
      <c r="B27" s="70" t="s">
        <v>36</v>
      </c>
      <c r="J27" s="62"/>
      <c r="R27" s="61">
        <f t="shared" si="1"/>
        <v>0</v>
      </c>
    </row>
    <row r="28" spans="1:18" ht="15" customHeight="1">
      <c r="A28" s="13">
        <v>5</v>
      </c>
      <c r="B28" s="70" t="s">
        <v>37</v>
      </c>
      <c r="J28" s="62"/>
      <c r="R28" s="61">
        <f t="shared" si="1"/>
        <v>0</v>
      </c>
    </row>
    <row r="29" spans="1:18" ht="15" customHeight="1">
      <c r="A29" s="13">
        <v>3</v>
      </c>
      <c r="B29" s="70" t="s">
        <v>38</v>
      </c>
      <c r="J29" s="62"/>
      <c r="R29" s="61">
        <f t="shared" si="1"/>
        <v>0</v>
      </c>
    </row>
    <row r="30" spans="1:18" ht="15" customHeight="1">
      <c r="A30" s="13">
        <v>15</v>
      </c>
      <c r="B30" s="70" t="s">
        <v>170</v>
      </c>
      <c r="F30" s="13">
        <v>1</v>
      </c>
      <c r="J30" s="62"/>
      <c r="R30" s="61">
        <f t="shared" si="1"/>
        <v>1</v>
      </c>
    </row>
    <row r="31" spans="1:18" ht="15" customHeight="1">
      <c r="A31" s="13">
        <v>16</v>
      </c>
      <c r="B31" s="70" t="s">
        <v>39</v>
      </c>
      <c r="E31" s="13">
        <v>1</v>
      </c>
      <c r="F31" s="13">
        <v>1</v>
      </c>
      <c r="J31" s="62"/>
      <c r="R31" s="61">
        <f t="shared" si="1"/>
        <v>2</v>
      </c>
    </row>
    <row r="32" spans="1:18" ht="15" customHeight="1">
      <c r="A32" s="13">
        <v>4</v>
      </c>
      <c r="B32" s="70" t="s">
        <v>40</v>
      </c>
      <c r="J32" s="62"/>
      <c r="R32" s="61">
        <f t="shared" si="1"/>
        <v>0</v>
      </c>
    </row>
    <row r="33" spans="1:18" ht="15" customHeight="1">
      <c r="A33" s="13">
        <v>25</v>
      </c>
      <c r="B33" s="70" t="s">
        <v>171</v>
      </c>
      <c r="C33" s="13">
        <v>1</v>
      </c>
      <c r="J33" s="62"/>
      <c r="L33" s="13">
        <v>1</v>
      </c>
      <c r="R33" s="61">
        <f t="shared" si="1"/>
        <v>2</v>
      </c>
    </row>
    <row r="34" spans="1:18" ht="15" customHeight="1">
      <c r="A34" s="13">
        <v>6</v>
      </c>
      <c r="B34" s="70" t="s">
        <v>41</v>
      </c>
      <c r="J34" s="62"/>
      <c r="R34" s="61">
        <f t="shared" si="1"/>
        <v>0</v>
      </c>
    </row>
    <row r="35" spans="1:18" ht="15" customHeight="1">
      <c r="A35" s="13">
        <v>10</v>
      </c>
      <c r="B35" s="70" t="s">
        <v>172</v>
      </c>
      <c r="D35" s="13">
        <v>1</v>
      </c>
      <c r="G35" s="13">
        <v>1</v>
      </c>
      <c r="I35" s="13">
        <v>2</v>
      </c>
      <c r="J35" s="62"/>
      <c r="K35" s="13">
        <v>2</v>
      </c>
      <c r="N35" s="13">
        <v>2</v>
      </c>
      <c r="O35" s="13">
        <v>1</v>
      </c>
      <c r="R35" s="61">
        <f t="shared" si="1"/>
        <v>9</v>
      </c>
    </row>
    <row r="36" spans="1:18" ht="15" customHeight="1">
      <c r="A36" s="13">
        <v>19</v>
      </c>
      <c r="B36" s="70" t="s">
        <v>173</v>
      </c>
      <c r="C36" s="13">
        <v>1</v>
      </c>
      <c r="D36" s="13">
        <v>1</v>
      </c>
      <c r="E36" s="13">
        <v>1</v>
      </c>
      <c r="F36" s="13">
        <v>1</v>
      </c>
      <c r="G36" s="13">
        <v>3</v>
      </c>
      <c r="J36" s="62"/>
      <c r="K36" s="13">
        <v>1</v>
      </c>
      <c r="L36" s="13">
        <v>1</v>
      </c>
      <c r="M36" s="13">
        <v>1</v>
      </c>
      <c r="P36" s="13">
        <v>1</v>
      </c>
      <c r="R36" s="61">
        <f t="shared" si="1"/>
        <v>11</v>
      </c>
    </row>
    <row r="37" spans="1:18" ht="15" customHeight="1">
      <c r="A37" s="13">
        <v>8</v>
      </c>
      <c r="B37" s="70" t="s">
        <v>43</v>
      </c>
      <c r="J37" s="62"/>
      <c r="R37" s="61">
        <f t="shared" si="1"/>
        <v>0</v>
      </c>
    </row>
    <row r="38" spans="1:18" ht="15" customHeight="1">
      <c r="A38" s="13">
        <v>45</v>
      </c>
      <c r="B38" s="70" t="s">
        <v>100</v>
      </c>
      <c r="J38" s="62"/>
      <c r="R38" s="61">
        <f t="shared" si="1"/>
        <v>0</v>
      </c>
    </row>
    <row r="39" spans="1:18" ht="15" customHeight="1">
      <c r="A39" s="13">
        <v>9</v>
      </c>
      <c r="B39" s="70" t="s">
        <v>116</v>
      </c>
      <c r="J39" s="62"/>
      <c r="P39" s="13">
        <v>1</v>
      </c>
      <c r="R39" s="61">
        <f t="shared" si="1"/>
        <v>1</v>
      </c>
    </row>
    <row r="40" spans="1:18" ht="15" customHeight="1">
      <c r="A40" s="13">
        <v>7</v>
      </c>
      <c r="B40" s="70" t="s">
        <v>42</v>
      </c>
      <c r="H40" s="13">
        <v>1</v>
      </c>
      <c r="J40" s="62"/>
      <c r="K40" s="13">
        <v>1</v>
      </c>
      <c r="O40" s="13">
        <v>1</v>
      </c>
      <c r="Q40" s="13">
        <v>1</v>
      </c>
      <c r="R40" s="61">
        <f t="shared" si="1"/>
        <v>4</v>
      </c>
    </row>
    <row r="41" spans="1:18" ht="15" customHeight="1">
      <c r="A41" s="13">
        <v>11</v>
      </c>
      <c r="B41" s="70" t="s">
        <v>117</v>
      </c>
      <c r="J41" s="62"/>
      <c r="R41" s="61">
        <f t="shared" si="1"/>
        <v>0</v>
      </c>
    </row>
    <row r="42" spans="1:18" ht="15" customHeight="1" thickBot="1">
      <c r="A42" s="59">
        <v>12</v>
      </c>
      <c r="B42" s="71" t="s">
        <v>111</v>
      </c>
      <c r="C42" s="59"/>
      <c r="D42" s="59"/>
      <c r="E42" s="59"/>
      <c r="F42" s="59">
        <v>1</v>
      </c>
      <c r="G42" s="59"/>
      <c r="H42" s="59"/>
      <c r="I42" s="59">
        <v>1</v>
      </c>
      <c r="J42" s="60"/>
      <c r="K42" s="59"/>
      <c r="L42" s="59">
        <v>1</v>
      </c>
      <c r="M42" s="59">
        <v>2</v>
      </c>
      <c r="N42" s="59"/>
      <c r="O42" s="59"/>
      <c r="P42" s="59"/>
      <c r="Q42" s="59"/>
      <c r="R42" s="58">
        <f t="shared" si="1"/>
        <v>5</v>
      </c>
    </row>
  </sheetData>
  <sheetProtection/>
  <mergeCells count="1">
    <mergeCell ref="J1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AG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5.7109375" style="13" customWidth="1"/>
    <col min="2" max="2" width="20.7109375" style="2" customWidth="1"/>
    <col min="3" max="18" width="5.7109375" style="12" customWidth="1"/>
    <col min="19" max="33" width="5.7109375" style="2" customWidth="1"/>
    <col min="34" max="16384" width="9.140625" style="2" customWidth="1"/>
  </cols>
  <sheetData>
    <row r="1" spans="8:33" ht="15" customHeight="1">
      <c r="H1" s="2"/>
      <c r="J1" s="142" t="s">
        <v>34</v>
      </c>
      <c r="O1" s="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</row>
    <row r="2" spans="3:33" ht="15" customHeight="1">
      <c r="C2" s="106" t="s">
        <v>14</v>
      </c>
      <c r="D2" s="106" t="s">
        <v>15</v>
      </c>
      <c r="E2" s="106" t="s">
        <v>14</v>
      </c>
      <c r="F2" s="106" t="s">
        <v>15</v>
      </c>
      <c r="G2" s="106" t="s">
        <v>14</v>
      </c>
      <c r="H2" s="106" t="s">
        <v>15</v>
      </c>
      <c r="I2" s="78" t="s">
        <v>15</v>
      </c>
      <c r="J2" s="142"/>
      <c r="K2" s="78" t="s">
        <v>15</v>
      </c>
      <c r="L2" s="78" t="s">
        <v>14</v>
      </c>
      <c r="M2" s="78" t="s">
        <v>15</v>
      </c>
      <c r="N2" s="78" t="s">
        <v>15</v>
      </c>
      <c r="O2" s="78" t="s">
        <v>14</v>
      </c>
      <c r="P2" s="78" t="s">
        <v>14</v>
      </c>
      <c r="Q2" s="86" t="s">
        <v>14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3:33" ht="15" customHeight="1">
      <c r="C3" s="107" t="s">
        <v>21</v>
      </c>
      <c r="D3" s="107" t="s">
        <v>21</v>
      </c>
      <c r="E3" s="109" t="s">
        <v>22</v>
      </c>
      <c r="F3" s="108" t="s">
        <v>23</v>
      </c>
      <c r="G3" s="107" t="s">
        <v>21</v>
      </c>
      <c r="H3" s="107" t="s">
        <v>21</v>
      </c>
      <c r="I3" s="107" t="s">
        <v>21</v>
      </c>
      <c r="J3" s="142"/>
      <c r="K3" s="108" t="s">
        <v>23</v>
      </c>
      <c r="L3" s="107" t="s">
        <v>21</v>
      </c>
      <c r="M3" s="107" t="s">
        <v>21</v>
      </c>
      <c r="N3" s="109" t="s">
        <v>22</v>
      </c>
      <c r="O3" s="108" t="s">
        <v>23</v>
      </c>
      <c r="P3" s="107" t="s">
        <v>21</v>
      </c>
      <c r="Q3" s="108" t="s">
        <v>23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27" ht="15" customHeight="1">
      <c r="A4" s="11" t="s">
        <v>113</v>
      </c>
      <c r="B4" s="52" t="s">
        <v>31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/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 t="s">
        <v>33</v>
      </c>
      <c r="T4" s="78"/>
      <c r="U4" s="78"/>
      <c r="V4" s="78"/>
      <c r="W4" s="78"/>
      <c r="X4" s="78"/>
      <c r="Y4" s="78"/>
      <c r="Z4" s="78"/>
      <c r="AA4" s="78"/>
    </row>
    <row r="5" spans="1:18" s="51" customFormat="1" ht="15" customHeight="1">
      <c r="A5" s="13">
        <v>1</v>
      </c>
      <c r="B5" s="70" t="s">
        <v>118</v>
      </c>
      <c r="C5" s="13"/>
      <c r="D5" s="13"/>
      <c r="E5" s="13"/>
      <c r="F5" s="13"/>
      <c r="G5" s="13"/>
      <c r="H5" s="13"/>
      <c r="I5" s="13"/>
      <c r="J5" s="62"/>
      <c r="K5" s="13"/>
      <c r="L5" s="13"/>
      <c r="M5" s="13"/>
      <c r="N5" s="87"/>
      <c r="O5" s="13"/>
      <c r="P5" s="13"/>
      <c r="Q5" s="13"/>
      <c r="R5" s="61">
        <f aca="true" t="shared" si="0" ref="R5:R23">SUM(C5:Q5)</f>
        <v>0</v>
      </c>
    </row>
    <row r="6" spans="1:18" s="51" customFormat="1" ht="15" customHeight="1">
      <c r="A6" s="13">
        <v>13</v>
      </c>
      <c r="B6" s="70" t="s">
        <v>44</v>
      </c>
      <c r="C6" s="13"/>
      <c r="D6" s="13"/>
      <c r="E6" s="13"/>
      <c r="F6" s="13"/>
      <c r="G6" s="13"/>
      <c r="H6" s="13"/>
      <c r="I6" s="13"/>
      <c r="J6" s="62"/>
      <c r="K6" s="13"/>
      <c r="L6" s="13"/>
      <c r="M6" s="13"/>
      <c r="N6" s="13"/>
      <c r="O6" s="13"/>
      <c r="P6" s="13"/>
      <c r="Q6" s="13"/>
      <c r="R6" s="61">
        <f t="shared" si="0"/>
        <v>0</v>
      </c>
    </row>
    <row r="7" spans="1:18" s="51" customFormat="1" ht="15" customHeight="1">
      <c r="A7" s="13">
        <v>5</v>
      </c>
      <c r="B7" s="70" t="s">
        <v>45</v>
      </c>
      <c r="C7" s="13"/>
      <c r="D7" s="13"/>
      <c r="E7" s="40"/>
      <c r="F7" s="40"/>
      <c r="G7" s="40"/>
      <c r="H7" s="13"/>
      <c r="I7" s="13"/>
      <c r="J7" s="62"/>
      <c r="K7" s="13"/>
      <c r="L7" s="13"/>
      <c r="M7" s="87"/>
      <c r="N7" s="13"/>
      <c r="O7" s="13"/>
      <c r="P7" s="13"/>
      <c r="Q7" s="87"/>
      <c r="R7" s="61">
        <f t="shared" si="0"/>
        <v>0</v>
      </c>
    </row>
    <row r="8" spans="1:18" s="51" customFormat="1" ht="15" customHeight="1">
      <c r="A8" s="13">
        <v>6</v>
      </c>
      <c r="B8" s="70" t="s">
        <v>46</v>
      </c>
      <c r="C8" s="13"/>
      <c r="D8" s="13"/>
      <c r="E8" s="87"/>
      <c r="F8" s="40"/>
      <c r="G8" s="40"/>
      <c r="H8" s="13"/>
      <c r="I8" s="87"/>
      <c r="J8" s="62"/>
      <c r="K8" s="87"/>
      <c r="L8" s="13"/>
      <c r="M8" s="13"/>
      <c r="N8" s="13"/>
      <c r="O8" s="13"/>
      <c r="P8" s="13"/>
      <c r="Q8" s="13"/>
      <c r="R8" s="61">
        <f t="shared" si="0"/>
        <v>0</v>
      </c>
    </row>
    <row r="9" spans="1:18" s="51" customFormat="1" ht="15" customHeight="1">
      <c r="A9" s="13">
        <v>2</v>
      </c>
      <c r="B9" s="70" t="s">
        <v>119</v>
      </c>
      <c r="C9" s="13"/>
      <c r="D9" s="13"/>
      <c r="E9" s="40"/>
      <c r="F9" s="40"/>
      <c r="G9" s="40"/>
      <c r="H9" s="91"/>
      <c r="I9" s="13"/>
      <c r="J9" s="62"/>
      <c r="K9" s="13"/>
      <c r="L9" s="13"/>
      <c r="M9" s="13"/>
      <c r="N9" s="13"/>
      <c r="O9" s="87"/>
      <c r="P9" s="13"/>
      <c r="Q9" s="13"/>
      <c r="R9" s="61">
        <f t="shared" si="0"/>
        <v>0</v>
      </c>
    </row>
    <row r="10" spans="1:18" s="51" customFormat="1" ht="15" customHeight="1">
      <c r="A10" s="13">
        <v>3</v>
      </c>
      <c r="B10" s="70" t="s">
        <v>47</v>
      </c>
      <c r="C10" s="13"/>
      <c r="D10" s="13"/>
      <c r="E10" s="87"/>
      <c r="F10" s="40"/>
      <c r="G10" s="40"/>
      <c r="H10" s="13"/>
      <c r="I10" s="13"/>
      <c r="J10" s="62"/>
      <c r="K10" s="13"/>
      <c r="L10" s="13"/>
      <c r="M10" s="13"/>
      <c r="N10" s="13"/>
      <c r="O10" s="13"/>
      <c r="P10" s="13"/>
      <c r="Q10" s="13"/>
      <c r="R10" s="61">
        <f t="shared" si="0"/>
        <v>0</v>
      </c>
    </row>
    <row r="11" spans="1:18" s="51" customFormat="1" ht="15" customHeight="1">
      <c r="A11" s="13">
        <v>4</v>
      </c>
      <c r="B11" s="70" t="s">
        <v>48</v>
      </c>
      <c r="C11" s="13"/>
      <c r="D11" s="13"/>
      <c r="E11" s="87"/>
      <c r="F11" s="40"/>
      <c r="G11" s="40"/>
      <c r="H11" s="13">
        <v>1</v>
      </c>
      <c r="I11" s="13"/>
      <c r="J11" s="62"/>
      <c r="K11" s="40"/>
      <c r="L11" s="13"/>
      <c r="M11" s="40"/>
      <c r="N11" s="13"/>
      <c r="O11" s="13"/>
      <c r="P11" s="13"/>
      <c r="Q11" s="13"/>
      <c r="R11" s="61">
        <f t="shared" si="0"/>
        <v>1</v>
      </c>
    </row>
    <row r="12" spans="1:18" s="51" customFormat="1" ht="15" customHeight="1">
      <c r="A12" s="13">
        <v>10</v>
      </c>
      <c r="B12" s="70" t="s">
        <v>49</v>
      </c>
      <c r="C12" s="13"/>
      <c r="D12" s="13"/>
      <c r="E12" s="40"/>
      <c r="F12" s="40"/>
      <c r="G12" s="40"/>
      <c r="H12" s="13"/>
      <c r="I12" s="13"/>
      <c r="J12" s="62"/>
      <c r="K12" s="13"/>
      <c r="L12" s="87"/>
      <c r="M12" s="13"/>
      <c r="N12" s="13"/>
      <c r="O12" s="13"/>
      <c r="P12" s="40"/>
      <c r="Q12" s="40"/>
      <c r="R12" s="61">
        <f t="shared" si="0"/>
        <v>0</v>
      </c>
    </row>
    <row r="13" spans="1:18" s="51" customFormat="1" ht="15" customHeight="1">
      <c r="A13" s="13">
        <v>16</v>
      </c>
      <c r="B13" s="70" t="s">
        <v>50</v>
      </c>
      <c r="C13" s="13"/>
      <c r="D13" s="13"/>
      <c r="E13" s="13"/>
      <c r="F13" s="13"/>
      <c r="G13" s="13"/>
      <c r="H13" s="13"/>
      <c r="I13" s="13"/>
      <c r="J13" s="62"/>
      <c r="K13" s="13"/>
      <c r="L13" s="13"/>
      <c r="M13" s="13"/>
      <c r="N13" s="13"/>
      <c r="O13" s="13"/>
      <c r="P13" s="13"/>
      <c r="Q13" s="13"/>
      <c r="R13" s="61">
        <f t="shared" si="0"/>
        <v>0</v>
      </c>
    </row>
    <row r="14" spans="1:18" s="51" customFormat="1" ht="15" customHeight="1">
      <c r="A14" s="13">
        <v>8</v>
      </c>
      <c r="B14" s="70" t="s">
        <v>51</v>
      </c>
      <c r="C14" s="13"/>
      <c r="D14" s="13"/>
      <c r="E14" s="13"/>
      <c r="F14" s="13"/>
      <c r="G14" s="13"/>
      <c r="H14" s="13"/>
      <c r="I14" s="87"/>
      <c r="J14" s="62"/>
      <c r="K14" s="13"/>
      <c r="L14" s="13"/>
      <c r="M14" s="13"/>
      <c r="N14" s="13"/>
      <c r="O14" s="13"/>
      <c r="P14" s="13"/>
      <c r="Q14" s="13"/>
      <c r="R14" s="61">
        <f t="shared" si="0"/>
        <v>0</v>
      </c>
    </row>
    <row r="15" spans="1:18" s="51" customFormat="1" ht="15" customHeight="1">
      <c r="A15" s="13">
        <v>19</v>
      </c>
      <c r="B15" s="70" t="s">
        <v>210</v>
      </c>
      <c r="C15" s="13">
        <v>1</v>
      </c>
      <c r="D15" s="13"/>
      <c r="E15" s="13"/>
      <c r="F15" s="13"/>
      <c r="G15" s="13">
        <v>1</v>
      </c>
      <c r="H15" s="13"/>
      <c r="I15" s="13"/>
      <c r="J15" s="62"/>
      <c r="K15" s="13"/>
      <c r="L15" s="13"/>
      <c r="M15" s="13">
        <v>1</v>
      </c>
      <c r="N15" s="13"/>
      <c r="O15" s="13"/>
      <c r="P15" s="13">
        <v>1</v>
      </c>
      <c r="Q15" s="13"/>
      <c r="R15" s="61">
        <f t="shared" si="0"/>
        <v>4</v>
      </c>
    </row>
    <row r="16" spans="1:18" s="51" customFormat="1" ht="15" customHeight="1">
      <c r="A16" s="13">
        <v>15</v>
      </c>
      <c r="B16" s="70" t="s">
        <v>211</v>
      </c>
      <c r="C16" s="13"/>
      <c r="D16" s="13"/>
      <c r="E16" s="13"/>
      <c r="F16" s="13"/>
      <c r="G16" s="13"/>
      <c r="H16" s="13"/>
      <c r="I16" s="13"/>
      <c r="J16" s="62"/>
      <c r="K16" s="13"/>
      <c r="L16" s="13"/>
      <c r="M16" s="13"/>
      <c r="N16" s="13"/>
      <c r="O16" s="13"/>
      <c r="P16" s="13"/>
      <c r="Q16" s="13"/>
      <c r="R16" s="61">
        <f t="shared" si="0"/>
        <v>0</v>
      </c>
    </row>
    <row r="17" spans="1:18" s="51" customFormat="1" ht="15" customHeight="1">
      <c r="A17" s="13">
        <v>7</v>
      </c>
      <c r="B17" s="70" t="s">
        <v>212</v>
      </c>
      <c r="C17" s="13">
        <v>1</v>
      </c>
      <c r="D17" s="13"/>
      <c r="E17" s="13"/>
      <c r="F17" s="13"/>
      <c r="G17" s="13"/>
      <c r="H17" s="13"/>
      <c r="I17" s="13"/>
      <c r="J17" s="62"/>
      <c r="K17" s="13"/>
      <c r="L17" s="13"/>
      <c r="M17" s="13"/>
      <c r="N17" s="13"/>
      <c r="O17" s="13"/>
      <c r="P17" s="13"/>
      <c r="Q17" s="13"/>
      <c r="R17" s="61">
        <f t="shared" si="0"/>
        <v>1</v>
      </c>
    </row>
    <row r="18" spans="1:18" s="51" customFormat="1" ht="15" customHeight="1">
      <c r="A18" s="13">
        <v>11</v>
      </c>
      <c r="B18" s="70" t="s">
        <v>53</v>
      </c>
      <c r="C18" s="13"/>
      <c r="D18" s="13">
        <v>1</v>
      </c>
      <c r="E18" s="13"/>
      <c r="F18" s="13"/>
      <c r="G18" s="13"/>
      <c r="H18" s="13"/>
      <c r="I18" s="13"/>
      <c r="J18" s="62"/>
      <c r="K18" s="13"/>
      <c r="L18" s="13"/>
      <c r="M18" s="13">
        <v>1</v>
      </c>
      <c r="N18" s="13"/>
      <c r="O18" s="13"/>
      <c r="P18" s="13">
        <v>1</v>
      </c>
      <c r="Q18" s="13">
        <v>1</v>
      </c>
      <c r="R18" s="61">
        <f t="shared" si="0"/>
        <v>4</v>
      </c>
    </row>
    <row r="19" spans="1:18" s="51" customFormat="1" ht="15" customHeight="1">
      <c r="A19" s="13">
        <v>12</v>
      </c>
      <c r="B19" s="70" t="s">
        <v>213</v>
      </c>
      <c r="C19" s="13">
        <v>1</v>
      </c>
      <c r="D19" s="13"/>
      <c r="E19" s="13"/>
      <c r="F19" s="13"/>
      <c r="G19" s="13"/>
      <c r="H19" s="13">
        <v>1</v>
      </c>
      <c r="I19" s="13"/>
      <c r="J19" s="62"/>
      <c r="K19" s="13"/>
      <c r="L19" s="13">
        <v>1</v>
      </c>
      <c r="M19" s="13"/>
      <c r="N19" s="13">
        <v>1</v>
      </c>
      <c r="O19" s="13"/>
      <c r="P19" s="13">
        <v>1</v>
      </c>
      <c r="Q19" s="13"/>
      <c r="R19" s="61">
        <f t="shared" si="0"/>
        <v>5</v>
      </c>
    </row>
    <row r="20" spans="1:18" s="51" customFormat="1" ht="15" customHeight="1">
      <c r="A20" s="13">
        <v>14</v>
      </c>
      <c r="B20" s="70" t="s">
        <v>55</v>
      </c>
      <c r="C20" s="13"/>
      <c r="D20" s="13"/>
      <c r="E20" s="13"/>
      <c r="F20" s="13"/>
      <c r="G20" s="13"/>
      <c r="H20" s="13"/>
      <c r="I20" s="13"/>
      <c r="J20" s="62"/>
      <c r="K20" s="13"/>
      <c r="L20" s="13">
        <v>1</v>
      </c>
      <c r="M20" s="13"/>
      <c r="N20" s="13"/>
      <c r="O20" s="13"/>
      <c r="P20" s="13"/>
      <c r="Q20" s="13"/>
      <c r="R20" s="61">
        <f t="shared" si="0"/>
        <v>1</v>
      </c>
    </row>
    <row r="21" spans="1:18" s="51" customFormat="1" ht="15" customHeight="1">
      <c r="A21" s="13">
        <v>17</v>
      </c>
      <c r="B21" s="70" t="s">
        <v>52</v>
      </c>
      <c r="C21" s="13"/>
      <c r="D21" s="13"/>
      <c r="E21" s="13"/>
      <c r="F21" s="13"/>
      <c r="G21" s="13"/>
      <c r="H21" s="13"/>
      <c r="I21" s="13"/>
      <c r="J21" s="62"/>
      <c r="K21" s="13"/>
      <c r="L21" s="13"/>
      <c r="M21" s="13"/>
      <c r="N21" s="13"/>
      <c r="O21" s="13"/>
      <c r="P21" s="13"/>
      <c r="Q21" s="13"/>
      <c r="R21" s="61">
        <f t="shared" si="0"/>
        <v>0</v>
      </c>
    </row>
    <row r="22" spans="1:18" s="51" customFormat="1" ht="15" customHeight="1">
      <c r="A22" s="13">
        <v>9</v>
      </c>
      <c r="B22" s="70" t="s">
        <v>120</v>
      </c>
      <c r="C22" s="13"/>
      <c r="D22" s="87"/>
      <c r="E22" s="13"/>
      <c r="F22" s="13"/>
      <c r="G22" s="13"/>
      <c r="H22" s="13"/>
      <c r="I22" s="13">
        <v>1</v>
      </c>
      <c r="J22" s="62"/>
      <c r="K22" s="13"/>
      <c r="L22" s="13">
        <v>1</v>
      </c>
      <c r="M22" s="13"/>
      <c r="N22" s="13"/>
      <c r="O22" s="13">
        <v>1</v>
      </c>
      <c r="P22" s="13"/>
      <c r="Q22" s="13"/>
      <c r="R22" s="61">
        <f t="shared" si="0"/>
        <v>3</v>
      </c>
    </row>
    <row r="23" spans="1:18" s="51" customFormat="1" ht="15" customHeight="1">
      <c r="A23" s="13" t="s">
        <v>114</v>
      </c>
      <c r="B23" s="73" t="s">
        <v>112</v>
      </c>
      <c r="C23" s="13"/>
      <c r="D23" s="13"/>
      <c r="E23" s="13"/>
      <c r="F23" s="13"/>
      <c r="G23" s="13"/>
      <c r="H23" s="13"/>
      <c r="I23" s="13"/>
      <c r="J23" s="62"/>
      <c r="K23" s="13"/>
      <c r="L23" s="13"/>
      <c r="M23" s="13">
        <v>1</v>
      </c>
      <c r="N23" s="13"/>
      <c r="O23" s="13"/>
      <c r="P23" s="13"/>
      <c r="Q23" s="13"/>
      <c r="R23" s="61">
        <f t="shared" si="0"/>
        <v>1</v>
      </c>
    </row>
    <row r="24" spans="1:18" ht="15" customHeight="1">
      <c r="A24" s="11" t="s">
        <v>113</v>
      </c>
      <c r="B24" s="85" t="s">
        <v>32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/>
      <c r="K24" s="11">
        <v>8</v>
      </c>
      <c r="L24" s="11">
        <v>9</v>
      </c>
      <c r="M24" s="11">
        <v>10</v>
      </c>
      <c r="N24" s="11">
        <v>11</v>
      </c>
      <c r="O24" s="11">
        <v>12</v>
      </c>
      <c r="P24" s="11">
        <v>13</v>
      </c>
      <c r="Q24" s="11">
        <v>14</v>
      </c>
      <c r="R24" s="63" t="s">
        <v>33</v>
      </c>
    </row>
    <row r="25" spans="1:18" ht="15" customHeight="1">
      <c r="A25" s="13">
        <v>1</v>
      </c>
      <c r="B25" s="70" t="s">
        <v>118</v>
      </c>
      <c r="C25" s="13"/>
      <c r="D25" s="13"/>
      <c r="E25" s="13"/>
      <c r="F25" s="13"/>
      <c r="G25" s="13"/>
      <c r="H25" s="13"/>
      <c r="I25" s="13"/>
      <c r="J25" s="62"/>
      <c r="K25" s="13"/>
      <c r="L25" s="13"/>
      <c r="M25" s="13"/>
      <c r="N25" s="13"/>
      <c r="O25" s="13"/>
      <c r="P25" s="13"/>
      <c r="Q25" s="13"/>
      <c r="R25" s="61">
        <f aca="true" t="shared" si="1" ref="R25:R42">SUM(C25:Q25)</f>
        <v>0</v>
      </c>
    </row>
    <row r="26" spans="1:18" ht="15" customHeight="1">
      <c r="A26" s="13">
        <v>13</v>
      </c>
      <c r="B26" s="70" t="s">
        <v>44</v>
      </c>
      <c r="C26" s="13"/>
      <c r="D26" s="13"/>
      <c r="E26" s="13"/>
      <c r="F26" s="13"/>
      <c r="G26" s="13"/>
      <c r="H26" s="13"/>
      <c r="I26" s="13"/>
      <c r="J26" s="62"/>
      <c r="K26" s="13"/>
      <c r="L26" s="13"/>
      <c r="M26" s="13"/>
      <c r="N26" s="13"/>
      <c r="O26" s="13"/>
      <c r="P26" s="13"/>
      <c r="Q26" s="13"/>
      <c r="R26" s="61">
        <f t="shared" si="1"/>
        <v>0</v>
      </c>
    </row>
    <row r="27" spans="1:18" ht="15" customHeight="1">
      <c r="A27" s="13">
        <v>5</v>
      </c>
      <c r="B27" s="70" t="s">
        <v>45</v>
      </c>
      <c r="C27" s="13"/>
      <c r="D27" s="13"/>
      <c r="E27" s="13"/>
      <c r="F27" s="13"/>
      <c r="G27" s="13"/>
      <c r="H27" s="13"/>
      <c r="I27" s="13"/>
      <c r="J27" s="62"/>
      <c r="K27" s="13"/>
      <c r="L27" s="13"/>
      <c r="M27" s="13"/>
      <c r="N27" s="13"/>
      <c r="O27" s="13"/>
      <c r="P27" s="13"/>
      <c r="Q27" s="13"/>
      <c r="R27" s="61">
        <f t="shared" si="1"/>
        <v>0</v>
      </c>
    </row>
    <row r="28" spans="1:18" ht="15" customHeight="1">
      <c r="A28" s="13">
        <v>6</v>
      </c>
      <c r="B28" s="70" t="s">
        <v>46</v>
      </c>
      <c r="C28" s="13"/>
      <c r="D28" s="13"/>
      <c r="E28" s="13"/>
      <c r="F28" s="13"/>
      <c r="G28" s="13"/>
      <c r="H28" s="13"/>
      <c r="I28" s="13"/>
      <c r="J28" s="62"/>
      <c r="K28" s="13"/>
      <c r="L28" s="13"/>
      <c r="M28" s="13"/>
      <c r="N28" s="13"/>
      <c r="O28" s="13"/>
      <c r="P28" s="13"/>
      <c r="Q28" s="13"/>
      <c r="R28" s="61">
        <f t="shared" si="1"/>
        <v>0</v>
      </c>
    </row>
    <row r="29" spans="1:18" ht="15" customHeight="1">
      <c r="A29" s="13">
        <v>2</v>
      </c>
      <c r="B29" s="70" t="s">
        <v>119</v>
      </c>
      <c r="C29" s="13"/>
      <c r="D29" s="13"/>
      <c r="E29" s="13"/>
      <c r="F29" s="13"/>
      <c r="G29" s="13"/>
      <c r="H29" s="13"/>
      <c r="I29" s="13"/>
      <c r="J29" s="62"/>
      <c r="K29" s="13"/>
      <c r="L29" s="13"/>
      <c r="M29" s="13"/>
      <c r="N29" s="13"/>
      <c r="O29" s="13"/>
      <c r="P29" s="13"/>
      <c r="Q29" s="13"/>
      <c r="R29" s="61">
        <f t="shared" si="1"/>
        <v>0</v>
      </c>
    </row>
    <row r="30" spans="1:18" ht="15" customHeight="1">
      <c r="A30" s="13">
        <v>3</v>
      </c>
      <c r="B30" s="70" t="s">
        <v>47</v>
      </c>
      <c r="C30" s="13"/>
      <c r="D30" s="13"/>
      <c r="E30" s="13"/>
      <c r="F30" s="13"/>
      <c r="G30" s="13"/>
      <c r="H30" s="13"/>
      <c r="I30" s="13"/>
      <c r="J30" s="62"/>
      <c r="K30" s="13"/>
      <c r="L30" s="13"/>
      <c r="M30" s="13"/>
      <c r="N30" s="13"/>
      <c r="O30" s="13"/>
      <c r="P30" s="13"/>
      <c r="Q30" s="13"/>
      <c r="R30" s="61">
        <f t="shared" si="1"/>
        <v>0</v>
      </c>
    </row>
    <row r="31" spans="1:18" ht="15" customHeight="1">
      <c r="A31" s="13">
        <v>4</v>
      </c>
      <c r="B31" s="70" t="s">
        <v>48</v>
      </c>
      <c r="C31" s="13"/>
      <c r="D31" s="13"/>
      <c r="E31" s="13"/>
      <c r="F31" s="13"/>
      <c r="G31" s="13"/>
      <c r="H31" s="13"/>
      <c r="I31" s="13"/>
      <c r="J31" s="62"/>
      <c r="K31" s="13"/>
      <c r="L31" s="13">
        <v>1</v>
      </c>
      <c r="M31" s="13"/>
      <c r="N31" s="13"/>
      <c r="O31" s="13"/>
      <c r="P31" s="13"/>
      <c r="Q31" s="13"/>
      <c r="R31" s="61">
        <f t="shared" si="1"/>
        <v>1</v>
      </c>
    </row>
    <row r="32" spans="1:18" ht="15" customHeight="1">
      <c r="A32" s="13">
        <v>10</v>
      </c>
      <c r="B32" s="70" t="s">
        <v>49</v>
      </c>
      <c r="C32" s="13"/>
      <c r="D32" s="13"/>
      <c r="E32" s="13"/>
      <c r="F32" s="13"/>
      <c r="G32" s="13"/>
      <c r="H32" s="13"/>
      <c r="I32" s="13"/>
      <c r="J32" s="62"/>
      <c r="K32" s="13"/>
      <c r="L32" s="13"/>
      <c r="M32" s="13"/>
      <c r="N32" s="13"/>
      <c r="O32" s="13"/>
      <c r="P32" s="13"/>
      <c r="Q32" s="13"/>
      <c r="R32" s="61">
        <f t="shared" si="1"/>
        <v>0</v>
      </c>
    </row>
    <row r="33" spans="1:18" ht="15" customHeight="1">
      <c r="A33" s="13">
        <v>16</v>
      </c>
      <c r="B33" s="70" t="s">
        <v>50</v>
      </c>
      <c r="C33" s="13"/>
      <c r="D33" s="13"/>
      <c r="E33" s="13"/>
      <c r="F33" s="13"/>
      <c r="G33" s="13"/>
      <c r="H33" s="13"/>
      <c r="I33" s="13"/>
      <c r="J33" s="62"/>
      <c r="K33" s="13"/>
      <c r="L33" s="13"/>
      <c r="M33" s="13"/>
      <c r="N33" s="13"/>
      <c r="O33" s="13"/>
      <c r="P33" s="13"/>
      <c r="Q33" s="13"/>
      <c r="R33" s="61">
        <f t="shared" si="1"/>
        <v>0</v>
      </c>
    </row>
    <row r="34" spans="1:18" ht="15" customHeight="1">
      <c r="A34" s="13">
        <v>8</v>
      </c>
      <c r="B34" s="70" t="s">
        <v>51</v>
      </c>
      <c r="C34" s="13"/>
      <c r="D34" s="13"/>
      <c r="E34" s="13"/>
      <c r="F34" s="13"/>
      <c r="G34" s="13"/>
      <c r="H34" s="13"/>
      <c r="I34" s="13"/>
      <c r="J34" s="62"/>
      <c r="K34" s="13"/>
      <c r="L34" s="13"/>
      <c r="M34" s="13"/>
      <c r="N34" s="13"/>
      <c r="O34" s="13"/>
      <c r="P34" s="13"/>
      <c r="Q34" s="13"/>
      <c r="R34" s="61">
        <f t="shared" si="1"/>
        <v>0</v>
      </c>
    </row>
    <row r="35" spans="1:18" ht="15" customHeight="1">
      <c r="A35" s="13">
        <v>19</v>
      </c>
      <c r="B35" s="70" t="s">
        <v>210</v>
      </c>
      <c r="C35" s="13"/>
      <c r="D35" s="13"/>
      <c r="E35" s="13"/>
      <c r="F35" s="13"/>
      <c r="G35" s="13"/>
      <c r="H35" s="13">
        <v>1</v>
      </c>
      <c r="I35" s="13"/>
      <c r="J35" s="62"/>
      <c r="K35" s="13"/>
      <c r="L35" s="13"/>
      <c r="M35" s="13">
        <v>1</v>
      </c>
      <c r="N35" s="13"/>
      <c r="O35" s="13"/>
      <c r="P35" s="13"/>
      <c r="Q35" s="13"/>
      <c r="R35" s="61">
        <f t="shared" si="1"/>
        <v>2</v>
      </c>
    </row>
    <row r="36" spans="1:18" ht="15" customHeight="1">
      <c r="A36" s="13">
        <v>15</v>
      </c>
      <c r="B36" s="70" t="s">
        <v>211</v>
      </c>
      <c r="C36" s="13"/>
      <c r="D36" s="13"/>
      <c r="E36" s="13"/>
      <c r="F36" s="13"/>
      <c r="G36" s="13"/>
      <c r="H36" s="13"/>
      <c r="I36" s="13"/>
      <c r="J36" s="62"/>
      <c r="K36" s="13"/>
      <c r="L36" s="13"/>
      <c r="M36" s="13"/>
      <c r="N36" s="13"/>
      <c r="O36" s="13"/>
      <c r="P36" s="13"/>
      <c r="Q36" s="13"/>
      <c r="R36" s="61">
        <f t="shared" si="1"/>
        <v>0</v>
      </c>
    </row>
    <row r="37" spans="1:18" ht="15" customHeight="1">
      <c r="A37" s="13">
        <v>7</v>
      </c>
      <c r="B37" s="70" t="s">
        <v>212</v>
      </c>
      <c r="C37" s="13"/>
      <c r="D37" s="13"/>
      <c r="E37" s="13"/>
      <c r="F37" s="13"/>
      <c r="G37" s="13"/>
      <c r="H37" s="13"/>
      <c r="I37" s="13"/>
      <c r="J37" s="62"/>
      <c r="K37" s="13"/>
      <c r="L37" s="13"/>
      <c r="M37" s="13"/>
      <c r="N37" s="13"/>
      <c r="O37" s="13"/>
      <c r="P37" s="13"/>
      <c r="Q37" s="13"/>
      <c r="R37" s="61">
        <f t="shared" si="1"/>
        <v>0</v>
      </c>
    </row>
    <row r="38" spans="1:18" ht="15" customHeight="1">
      <c r="A38" s="13">
        <v>11</v>
      </c>
      <c r="B38" s="70" t="s">
        <v>53</v>
      </c>
      <c r="C38" s="13"/>
      <c r="D38" s="13"/>
      <c r="E38" s="13"/>
      <c r="F38" s="13"/>
      <c r="G38" s="13"/>
      <c r="H38" s="13"/>
      <c r="I38" s="13"/>
      <c r="J38" s="62"/>
      <c r="K38" s="13"/>
      <c r="L38" s="13"/>
      <c r="M38" s="13"/>
      <c r="N38" s="13"/>
      <c r="O38" s="13"/>
      <c r="P38" s="13"/>
      <c r="Q38" s="13"/>
      <c r="R38" s="61">
        <f t="shared" si="1"/>
        <v>0</v>
      </c>
    </row>
    <row r="39" spans="1:18" ht="15" customHeight="1">
      <c r="A39" s="13">
        <v>12</v>
      </c>
      <c r="B39" s="70" t="s">
        <v>213</v>
      </c>
      <c r="C39" s="13"/>
      <c r="D39" s="13"/>
      <c r="E39" s="13"/>
      <c r="F39" s="13"/>
      <c r="G39" s="13"/>
      <c r="H39" s="13"/>
      <c r="I39" s="13"/>
      <c r="J39" s="62"/>
      <c r="K39" s="13"/>
      <c r="L39" s="13"/>
      <c r="M39" s="13"/>
      <c r="N39" s="13"/>
      <c r="O39" s="13">
        <v>1</v>
      </c>
      <c r="P39" s="13"/>
      <c r="Q39" s="13"/>
      <c r="R39" s="61">
        <f t="shared" si="1"/>
        <v>1</v>
      </c>
    </row>
    <row r="40" spans="1:18" ht="15" customHeight="1">
      <c r="A40" s="13">
        <v>14</v>
      </c>
      <c r="B40" s="70" t="s">
        <v>55</v>
      </c>
      <c r="C40" s="13"/>
      <c r="D40" s="13"/>
      <c r="E40" s="13"/>
      <c r="F40" s="13"/>
      <c r="G40" s="13"/>
      <c r="H40" s="13">
        <v>1</v>
      </c>
      <c r="I40" s="13"/>
      <c r="J40" s="62"/>
      <c r="K40" s="13"/>
      <c r="L40" s="13"/>
      <c r="M40" s="13"/>
      <c r="N40" s="13"/>
      <c r="O40" s="13"/>
      <c r="P40" s="13"/>
      <c r="Q40" s="13">
        <v>1</v>
      </c>
      <c r="R40" s="61">
        <f t="shared" si="1"/>
        <v>2</v>
      </c>
    </row>
    <row r="41" spans="1:18" ht="15" customHeight="1">
      <c r="A41" s="13">
        <v>17</v>
      </c>
      <c r="B41" s="70" t="s">
        <v>52</v>
      </c>
      <c r="C41" s="13"/>
      <c r="D41" s="13"/>
      <c r="E41" s="13"/>
      <c r="F41" s="13"/>
      <c r="G41" s="13"/>
      <c r="H41" s="13"/>
      <c r="I41" s="13"/>
      <c r="J41" s="62"/>
      <c r="K41" s="13"/>
      <c r="L41" s="13"/>
      <c r="M41" s="13"/>
      <c r="N41" s="13"/>
      <c r="O41" s="13"/>
      <c r="P41" s="13">
        <v>1</v>
      </c>
      <c r="Q41" s="13"/>
      <c r="R41" s="61">
        <f t="shared" si="1"/>
        <v>1</v>
      </c>
    </row>
    <row r="42" spans="1:18" ht="15" customHeight="1" thickBot="1">
      <c r="A42" s="59">
        <v>9</v>
      </c>
      <c r="B42" s="71" t="s">
        <v>120</v>
      </c>
      <c r="C42" s="59"/>
      <c r="D42" s="59"/>
      <c r="E42" s="59"/>
      <c r="F42" s="59"/>
      <c r="G42" s="59"/>
      <c r="H42" s="59"/>
      <c r="I42" s="59"/>
      <c r="J42" s="60"/>
      <c r="K42" s="59"/>
      <c r="L42" s="59">
        <v>1</v>
      </c>
      <c r="M42" s="59"/>
      <c r="N42" s="59"/>
      <c r="O42" s="59"/>
      <c r="P42" s="59"/>
      <c r="Q42" s="59"/>
      <c r="R42" s="58">
        <f t="shared" si="1"/>
        <v>1</v>
      </c>
    </row>
  </sheetData>
  <sheetProtection/>
  <mergeCells count="1">
    <mergeCell ref="J1:J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AG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5.7109375" style="13" customWidth="1"/>
    <col min="2" max="2" width="20.7109375" style="2" customWidth="1"/>
    <col min="3" max="18" width="5.7109375" style="12" customWidth="1"/>
    <col min="19" max="33" width="5.7109375" style="2" customWidth="1"/>
    <col min="34" max="16384" width="9.140625" style="2" customWidth="1"/>
  </cols>
  <sheetData>
    <row r="1" spans="9:33" ht="15" customHeight="1">
      <c r="I1" s="2"/>
      <c r="J1" s="142" t="s">
        <v>34</v>
      </c>
      <c r="Q1" s="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</row>
    <row r="2" spans="3:33" ht="15" customHeight="1">
      <c r="C2" s="78" t="s">
        <v>15</v>
      </c>
      <c r="D2" s="78" t="s">
        <v>14</v>
      </c>
      <c r="E2" s="78" t="s">
        <v>15</v>
      </c>
      <c r="F2" s="78" t="s">
        <v>14</v>
      </c>
      <c r="G2" s="78" t="s">
        <v>14</v>
      </c>
      <c r="H2" s="78" t="s">
        <v>15</v>
      </c>
      <c r="I2" s="78" t="s">
        <v>14</v>
      </c>
      <c r="J2" s="142"/>
      <c r="K2" s="78" t="s">
        <v>14</v>
      </c>
      <c r="L2" s="78" t="s">
        <v>15</v>
      </c>
      <c r="M2" s="78" t="s">
        <v>14</v>
      </c>
      <c r="N2" s="78" t="s">
        <v>15</v>
      </c>
      <c r="O2" s="78" t="s">
        <v>15</v>
      </c>
      <c r="P2" s="78" t="s">
        <v>14</v>
      </c>
      <c r="Q2" s="86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3:33" ht="15" customHeight="1">
      <c r="C3" s="107" t="s">
        <v>21</v>
      </c>
      <c r="D3" s="108" t="s">
        <v>23</v>
      </c>
      <c r="E3" s="107" t="s">
        <v>21</v>
      </c>
      <c r="F3" s="108" t="s">
        <v>23</v>
      </c>
      <c r="G3" s="108" t="s">
        <v>23</v>
      </c>
      <c r="H3" s="108" t="s">
        <v>23</v>
      </c>
      <c r="I3" s="107" t="s">
        <v>21</v>
      </c>
      <c r="J3" s="142"/>
      <c r="K3" s="107" t="s">
        <v>21</v>
      </c>
      <c r="L3" s="108" t="s">
        <v>23</v>
      </c>
      <c r="M3" s="107" t="s">
        <v>21</v>
      </c>
      <c r="N3" s="108" t="s">
        <v>23</v>
      </c>
      <c r="O3" s="107" t="s">
        <v>21</v>
      </c>
      <c r="P3" s="107" t="s">
        <v>21</v>
      </c>
      <c r="Q3" s="107" t="s">
        <v>21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27" ht="15" customHeight="1">
      <c r="A4" s="11" t="s">
        <v>113</v>
      </c>
      <c r="B4" s="52" t="s">
        <v>31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/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 t="s">
        <v>33</v>
      </c>
      <c r="T4" s="78"/>
      <c r="U4" s="78"/>
      <c r="V4" s="78"/>
      <c r="W4" s="78"/>
      <c r="X4" s="78"/>
      <c r="Y4" s="78"/>
      <c r="Z4" s="78"/>
      <c r="AA4" s="78"/>
    </row>
    <row r="5" spans="1:18" s="51" customFormat="1" ht="15" customHeight="1">
      <c r="A5" s="13"/>
      <c r="B5" s="95" t="s">
        <v>371</v>
      </c>
      <c r="C5" s="40"/>
      <c r="D5" s="40"/>
      <c r="E5" s="40"/>
      <c r="F5" s="40"/>
      <c r="G5" s="40"/>
      <c r="H5" s="40"/>
      <c r="I5" s="40"/>
      <c r="J5" s="62"/>
      <c r="K5" s="13"/>
      <c r="L5" s="13"/>
      <c r="M5" s="13"/>
      <c r="N5" s="13"/>
      <c r="O5" s="13"/>
      <c r="P5" s="13"/>
      <c r="Q5" s="13"/>
      <c r="R5" s="61">
        <f aca="true" t="shared" si="0" ref="R5:R23">SUM(C5:Q5)</f>
        <v>0</v>
      </c>
    </row>
    <row r="6" spans="1:18" s="51" customFormat="1" ht="15" customHeight="1">
      <c r="A6" s="13"/>
      <c r="B6" s="95" t="s">
        <v>233</v>
      </c>
      <c r="C6" s="40"/>
      <c r="D6" s="40"/>
      <c r="E6" s="40"/>
      <c r="F6" s="40"/>
      <c r="G6" s="40"/>
      <c r="H6" s="40"/>
      <c r="I6" s="40"/>
      <c r="J6" s="62"/>
      <c r="K6" s="13"/>
      <c r="L6" s="13"/>
      <c r="M6" s="13"/>
      <c r="N6" s="13"/>
      <c r="O6" s="13"/>
      <c r="P6" s="13"/>
      <c r="Q6" s="13"/>
      <c r="R6" s="61">
        <f t="shared" si="0"/>
        <v>0</v>
      </c>
    </row>
    <row r="7" spans="1:18" s="51" customFormat="1" ht="15" customHeight="1">
      <c r="A7" s="13"/>
      <c r="B7" s="95" t="s">
        <v>56</v>
      </c>
      <c r="C7" s="40"/>
      <c r="D7" s="40"/>
      <c r="E7" s="40"/>
      <c r="F7" s="40"/>
      <c r="G7" s="40"/>
      <c r="H7" s="40"/>
      <c r="I7" s="40"/>
      <c r="J7" s="62"/>
      <c r="K7" s="13"/>
      <c r="L7" s="13"/>
      <c r="M7" s="13"/>
      <c r="N7" s="13"/>
      <c r="O7" s="13"/>
      <c r="P7" s="13"/>
      <c r="Q7" s="13"/>
      <c r="R7" s="61">
        <f t="shared" si="0"/>
        <v>0</v>
      </c>
    </row>
    <row r="8" spans="1:18" s="51" customFormat="1" ht="15" customHeight="1">
      <c r="A8" s="13"/>
      <c r="B8" s="95" t="s">
        <v>57</v>
      </c>
      <c r="C8" s="40"/>
      <c r="D8" s="40"/>
      <c r="E8" s="40"/>
      <c r="F8" s="40"/>
      <c r="G8" s="40"/>
      <c r="H8" s="40"/>
      <c r="I8" s="40"/>
      <c r="J8" s="62"/>
      <c r="K8" s="13"/>
      <c r="L8" s="40"/>
      <c r="M8" s="40"/>
      <c r="N8" s="87"/>
      <c r="O8" s="40"/>
      <c r="P8" s="87"/>
      <c r="Q8" s="40"/>
      <c r="R8" s="61">
        <f t="shared" si="0"/>
        <v>0</v>
      </c>
    </row>
    <row r="9" spans="1:18" s="51" customFormat="1" ht="15" customHeight="1">
      <c r="A9" s="13"/>
      <c r="B9" s="95" t="s">
        <v>58</v>
      </c>
      <c r="C9" s="40"/>
      <c r="D9" s="40"/>
      <c r="E9" s="40"/>
      <c r="F9" s="40"/>
      <c r="G9" s="40"/>
      <c r="H9" s="40"/>
      <c r="I9" s="40"/>
      <c r="J9" s="62"/>
      <c r="K9" s="13"/>
      <c r="L9" s="40"/>
      <c r="M9" s="40"/>
      <c r="N9" s="87"/>
      <c r="O9" s="40"/>
      <c r="P9" s="40"/>
      <c r="Q9" s="40"/>
      <c r="R9" s="61">
        <f t="shared" si="0"/>
        <v>0</v>
      </c>
    </row>
    <row r="10" spans="1:18" s="51" customFormat="1" ht="15" customHeight="1">
      <c r="A10" s="13"/>
      <c r="B10" s="95" t="s">
        <v>68</v>
      </c>
      <c r="C10" s="40"/>
      <c r="D10" s="87"/>
      <c r="E10" s="40"/>
      <c r="F10" s="40"/>
      <c r="G10" s="87"/>
      <c r="H10" s="40"/>
      <c r="I10" s="40"/>
      <c r="J10" s="62"/>
      <c r="K10" s="13"/>
      <c r="L10" s="40"/>
      <c r="M10" s="40"/>
      <c r="N10" s="40"/>
      <c r="O10" s="40"/>
      <c r="P10" s="40"/>
      <c r="Q10" s="40"/>
      <c r="R10" s="61">
        <f t="shared" si="0"/>
        <v>0</v>
      </c>
    </row>
    <row r="11" spans="1:18" s="51" customFormat="1" ht="15" customHeight="1">
      <c r="A11" s="13"/>
      <c r="B11" s="95" t="s">
        <v>59</v>
      </c>
      <c r="C11" s="40"/>
      <c r="D11" s="40"/>
      <c r="E11" s="40"/>
      <c r="F11" s="40"/>
      <c r="G11" s="40"/>
      <c r="H11" s="40"/>
      <c r="I11" s="87"/>
      <c r="J11" s="62"/>
      <c r="K11" s="87"/>
      <c r="L11" s="40"/>
      <c r="M11" s="40"/>
      <c r="N11" s="87"/>
      <c r="O11" s="40"/>
      <c r="P11" s="40"/>
      <c r="Q11" s="40"/>
      <c r="R11" s="61">
        <f t="shared" si="0"/>
        <v>0</v>
      </c>
    </row>
    <row r="12" spans="1:18" s="51" customFormat="1" ht="15" customHeight="1">
      <c r="A12" s="13"/>
      <c r="B12" s="95" t="s">
        <v>234</v>
      </c>
      <c r="C12" s="40"/>
      <c r="D12" s="40"/>
      <c r="E12" s="40"/>
      <c r="F12" s="40"/>
      <c r="G12" s="40"/>
      <c r="H12" s="40"/>
      <c r="I12" s="40"/>
      <c r="J12" s="62"/>
      <c r="K12" s="13"/>
      <c r="L12" s="40"/>
      <c r="M12" s="40"/>
      <c r="N12" s="40"/>
      <c r="O12" s="40"/>
      <c r="P12" s="87"/>
      <c r="Q12" s="40"/>
      <c r="R12" s="61">
        <f t="shared" si="0"/>
        <v>0</v>
      </c>
    </row>
    <row r="13" spans="1:18" s="51" customFormat="1" ht="15" customHeight="1">
      <c r="A13" s="13"/>
      <c r="B13" s="95" t="s">
        <v>60</v>
      </c>
      <c r="C13" s="40"/>
      <c r="D13" s="40"/>
      <c r="E13" s="40"/>
      <c r="F13" s="40"/>
      <c r="G13" s="40"/>
      <c r="H13" s="40"/>
      <c r="I13" s="40"/>
      <c r="J13" s="62"/>
      <c r="K13" s="13"/>
      <c r="L13" s="40"/>
      <c r="M13" s="40"/>
      <c r="N13" s="40"/>
      <c r="O13" s="40"/>
      <c r="P13" s="40"/>
      <c r="Q13" s="40"/>
      <c r="R13" s="61">
        <f t="shared" si="0"/>
        <v>0</v>
      </c>
    </row>
    <row r="14" spans="1:18" s="51" customFormat="1" ht="15" customHeight="1">
      <c r="A14" s="13"/>
      <c r="B14" s="95" t="s">
        <v>235</v>
      </c>
      <c r="C14" s="40"/>
      <c r="D14" s="40"/>
      <c r="E14" s="40">
        <v>2</v>
      </c>
      <c r="F14" s="40"/>
      <c r="G14" s="40"/>
      <c r="H14" s="40"/>
      <c r="I14" s="87"/>
      <c r="J14" s="62"/>
      <c r="K14" s="13"/>
      <c r="L14" s="40"/>
      <c r="M14" s="40"/>
      <c r="N14" s="40"/>
      <c r="O14" s="40"/>
      <c r="P14" s="40"/>
      <c r="Q14" s="40"/>
      <c r="R14" s="61">
        <f t="shared" si="0"/>
        <v>2</v>
      </c>
    </row>
    <row r="15" spans="1:18" s="51" customFormat="1" ht="15" customHeight="1">
      <c r="A15" s="13"/>
      <c r="B15" s="95" t="s">
        <v>353</v>
      </c>
      <c r="C15" s="40"/>
      <c r="D15" s="40"/>
      <c r="E15" s="40"/>
      <c r="F15" s="40"/>
      <c r="G15" s="40"/>
      <c r="H15" s="40"/>
      <c r="I15" s="40"/>
      <c r="J15" s="62"/>
      <c r="K15" s="13"/>
      <c r="L15" s="40"/>
      <c r="M15" s="40"/>
      <c r="N15" s="87"/>
      <c r="O15" s="87"/>
      <c r="P15" s="40"/>
      <c r="Q15" s="40"/>
      <c r="R15" s="61">
        <f t="shared" si="0"/>
        <v>0</v>
      </c>
    </row>
    <row r="16" spans="1:18" s="51" customFormat="1" ht="15" customHeight="1">
      <c r="A16" s="13"/>
      <c r="B16" s="95" t="s">
        <v>65</v>
      </c>
      <c r="C16" s="40"/>
      <c r="D16" s="40"/>
      <c r="E16" s="40"/>
      <c r="F16" s="40"/>
      <c r="G16" s="40"/>
      <c r="H16" s="40"/>
      <c r="I16" s="40"/>
      <c r="J16" s="62"/>
      <c r="K16" s="13"/>
      <c r="L16" s="40"/>
      <c r="M16" s="40"/>
      <c r="N16" s="40"/>
      <c r="O16" s="40"/>
      <c r="P16" s="40"/>
      <c r="Q16" s="40"/>
      <c r="R16" s="61">
        <f t="shared" si="0"/>
        <v>0</v>
      </c>
    </row>
    <row r="17" spans="1:18" s="51" customFormat="1" ht="15" customHeight="1">
      <c r="A17" s="13"/>
      <c r="B17" s="95" t="s">
        <v>61</v>
      </c>
      <c r="C17" s="40"/>
      <c r="D17" s="40"/>
      <c r="E17" s="40"/>
      <c r="F17" s="40"/>
      <c r="G17" s="40"/>
      <c r="H17" s="40"/>
      <c r="I17" s="40"/>
      <c r="J17" s="62"/>
      <c r="K17" s="13"/>
      <c r="L17" s="40"/>
      <c r="M17" s="40"/>
      <c r="N17" s="40"/>
      <c r="O17" s="40"/>
      <c r="P17" s="40"/>
      <c r="Q17" s="40"/>
      <c r="R17" s="61">
        <f t="shared" si="0"/>
        <v>0</v>
      </c>
    </row>
    <row r="18" spans="1:18" s="51" customFormat="1" ht="15" customHeight="1">
      <c r="A18" s="13"/>
      <c r="B18" s="95" t="s">
        <v>62</v>
      </c>
      <c r="C18" s="40">
        <v>1</v>
      </c>
      <c r="D18" s="87"/>
      <c r="E18" s="40"/>
      <c r="F18" s="40"/>
      <c r="G18" s="87"/>
      <c r="H18" s="40"/>
      <c r="I18" s="40"/>
      <c r="J18" s="62"/>
      <c r="K18" s="13">
        <v>1</v>
      </c>
      <c r="L18" s="40"/>
      <c r="M18" s="40"/>
      <c r="N18" s="40"/>
      <c r="O18" s="40"/>
      <c r="P18" s="40"/>
      <c r="Q18" s="40"/>
      <c r="R18" s="61">
        <f t="shared" si="0"/>
        <v>2</v>
      </c>
    </row>
    <row r="19" spans="1:18" s="51" customFormat="1" ht="15" customHeight="1">
      <c r="A19" s="13"/>
      <c r="B19" s="95" t="s">
        <v>236</v>
      </c>
      <c r="C19" s="13"/>
      <c r="D19" s="13"/>
      <c r="E19" s="13"/>
      <c r="F19" s="13"/>
      <c r="G19" s="13"/>
      <c r="H19" s="13"/>
      <c r="I19" s="87"/>
      <c r="J19" s="62"/>
      <c r="K19" s="13"/>
      <c r="L19" s="40"/>
      <c r="M19" s="40">
        <v>1</v>
      </c>
      <c r="N19" s="40"/>
      <c r="O19" s="40">
        <v>3</v>
      </c>
      <c r="P19" s="40">
        <v>2</v>
      </c>
      <c r="Q19" s="40">
        <v>1</v>
      </c>
      <c r="R19" s="61">
        <f t="shared" si="0"/>
        <v>7</v>
      </c>
    </row>
    <row r="20" spans="1:18" s="51" customFormat="1" ht="15" customHeight="1">
      <c r="A20" s="13"/>
      <c r="B20" s="95" t="s">
        <v>54</v>
      </c>
      <c r="C20" s="13">
        <v>1</v>
      </c>
      <c r="D20" s="13"/>
      <c r="E20" s="13">
        <v>2</v>
      </c>
      <c r="F20" s="13"/>
      <c r="G20" s="13"/>
      <c r="H20" s="13"/>
      <c r="I20" s="13">
        <v>1</v>
      </c>
      <c r="J20" s="62"/>
      <c r="K20" s="13">
        <v>1</v>
      </c>
      <c r="L20" s="40"/>
      <c r="M20" s="40">
        <v>2</v>
      </c>
      <c r="N20" s="40"/>
      <c r="O20" s="40"/>
      <c r="P20" s="40">
        <v>1</v>
      </c>
      <c r="Q20" s="40"/>
      <c r="R20" s="61">
        <f t="shared" si="0"/>
        <v>8</v>
      </c>
    </row>
    <row r="21" spans="1:18" s="51" customFormat="1" ht="15" customHeight="1">
      <c r="A21" s="13"/>
      <c r="B21" s="95" t="s">
        <v>64</v>
      </c>
      <c r="C21" s="13">
        <v>1</v>
      </c>
      <c r="D21" s="13"/>
      <c r="E21" s="13"/>
      <c r="F21" s="13"/>
      <c r="G21" s="13"/>
      <c r="H21" s="13"/>
      <c r="I21" s="13"/>
      <c r="J21" s="62"/>
      <c r="K21" s="13"/>
      <c r="L21" s="40"/>
      <c r="M21" s="40"/>
      <c r="N21" s="40"/>
      <c r="O21" s="40">
        <v>1</v>
      </c>
      <c r="P21" s="40"/>
      <c r="Q21" s="40"/>
      <c r="R21" s="61">
        <f t="shared" si="0"/>
        <v>2</v>
      </c>
    </row>
    <row r="22" spans="1:18" s="51" customFormat="1" ht="15" customHeight="1">
      <c r="A22" s="13"/>
      <c r="B22" s="95" t="s">
        <v>66</v>
      </c>
      <c r="C22" s="13"/>
      <c r="D22" s="13"/>
      <c r="E22" s="13"/>
      <c r="F22" s="13"/>
      <c r="G22" s="13"/>
      <c r="H22" s="13"/>
      <c r="I22" s="13">
        <v>2</v>
      </c>
      <c r="J22" s="62"/>
      <c r="K22" s="13"/>
      <c r="L22" s="40"/>
      <c r="M22" s="40">
        <v>3</v>
      </c>
      <c r="N22" s="40"/>
      <c r="O22" s="40"/>
      <c r="P22" s="40">
        <v>1</v>
      </c>
      <c r="Q22" s="40"/>
      <c r="R22" s="61">
        <f t="shared" si="0"/>
        <v>6</v>
      </c>
    </row>
    <row r="23" spans="1:18" s="51" customFormat="1" ht="15" customHeight="1">
      <c r="A23" s="13" t="s">
        <v>114</v>
      </c>
      <c r="B23" s="73" t="s">
        <v>112</v>
      </c>
      <c r="C23" s="13"/>
      <c r="D23" s="13"/>
      <c r="E23" s="13"/>
      <c r="F23" s="13"/>
      <c r="G23" s="13"/>
      <c r="H23" s="13"/>
      <c r="I23" s="13"/>
      <c r="J23" s="62"/>
      <c r="K23" s="13"/>
      <c r="L23" s="13"/>
      <c r="M23" s="13"/>
      <c r="N23" s="13"/>
      <c r="O23" s="13"/>
      <c r="P23" s="13"/>
      <c r="Q23" s="13"/>
      <c r="R23" s="61">
        <f t="shared" si="0"/>
        <v>0</v>
      </c>
    </row>
    <row r="24" spans="1:18" ht="15" customHeight="1">
      <c r="A24" s="11" t="s">
        <v>113</v>
      </c>
      <c r="B24" s="52" t="s">
        <v>32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/>
      <c r="K24" s="11">
        <v>8</v>
      </c>
      <c r="L24" s="11">
        <v>9</v>
      </c>
      <c r="M24" s="11">
        <v>10</v>
      </c>
      <c r="N24" s="11">
        <v>11</v>
      </c>
      <c r="O24" s="11">
        <v>12</v>
      </c>
      <c r="P24" s="11">
        <v>13</v>
      </c>
      <c r="Q24" s="11">
        <v>14</v>
      </c>
      <c r="R24" s="63" t="s">
        <v>33</v>
      </c>
    </row>
    <row r="25" spans="2:18" ht="15" customHeight="1">
      <c r="B25" s="96" t="s">
        <v>371</v>
      </c>
      <c r="C25" s="13"/>
      <c r="D25" s="13"/>
      <c r="E25" s="13"/>
      <c r="F25" s="13"/>
      <c r="G25" s="13"/>
      <c r="H25" s="13"/>
      <c r="I25" s="13"/>
      <c r="J25" s="62"/>
      <c r="K25" s="13"/>
      <c r="L25" s="13"/>
      <c r="M25" s="13"/>
      <c r="N25" s="13"/>
      <c r="O25" s="13"/>
      <c r="P25" s="13"/>
      <c r="Q25" s="13"/>
      <c r="R25" s="61">
        <f aca="true" t="shared" si="1" ref="R25:R42">SUM(C25:Q25)</f>
        <v>0</v>
      </c>
    </row>
    <row r="26" spans="2:18" ht="15" customHeight="1">
      <c r="B26" s="96" t="s">
        <v>233</v>
      </c>
      <c r="C26" s="13"/>
      <c r="D26" s="13"/>
      <c r="E26" s="13"/>
      <c r="F26" s="13"/>
      <c r="G26" s="13"/>
      <c r="H26" s="13"/>
      <c r="I26" s="13"/>
      <c r="J26" s="62"/>
      <c r="K26" s="13"/>
      <c r="L26" s="13"/>
      <c r="M26" s="13"/>
      <c r="N26" s="13"/>
      <c r="O26" s="13"/>
      <c r="P26" s="13"/>
      <c r="Q26" s="13"/>
      <c r="R26" s="61">
        <f t="shared" si="1"/>
        <v>0</v>
      </c>
    </row>
    <row r="27" spans="2:18" ht="15" customHeight="1">
      <c r="B27" s="96" t="s">
        <v>56</v>
      </c>
      <c r="C27" s="13"/>
      <c r="D27" s="13"/>
      <c r="E27" s="13"/>
      <c r="F27" s="13"/>
      <c r="G27" s="13"/>
      <c r="H27" s="13"/>
      <c r="I27" s="13"/>
      <c r="J27" s="62"/>
      <c r="K27" s="13"/>
      <c r="L27" s="13"/>
      <c r="M27" s="13"/>
      <c r="N27" s="13"/>
      <c r="O27" s="13"/>
      <c r="P27" s="13"/>
      <c r="Q27" s="13"/>
      <c r="R27" s="61">
        <f t="shared" si="1"/>
        <v>0</v>
      </c>
    </row>
    <row r="28" spans="2:18" ht="15" customHeight="1">
      <c r="B28" s="96" t="s">
        <v>57</v>
      </c>
      <c r="C28" s="13"/>
      <c r="D28" s="13"/>
      <c r="E28" s="13"/>
      <c r="F28" s="13"/>
      <c r="G28" s="13"/>
      <c r="H28" s="13"/>
      <c r="I28" s="13"/>
      <c r="J28" s="62"/>
      <c r="K28" s="13"/>
      <c r="L28" s="13"/>
      <c r="M28" s="13"/>
      <c r="N28" s="13"/>
      <c r="O28" s="13"/>
      <c r="P28" s="13"/>
      <c r="Q28" s="13"/>
      <c r="R28" s="61">
        <f t="shared" si="1"/>
        <v>0</v>
      </c>
    </row>
    <row r="29" spans="2:18" ht="15" customHeight="1">
      <c r="B29" s="96" t="s">
        <v>58</v>
      </c>
      <c r="C29" s="13"/>
      <c r="D29" s="13"/>
      <c r="E29" s="13"/>
      <c r="F29" s="13"/>
      <c r="G29" s="13"/>
      <c r="H29" s="13"/>
      <c r="I29" s="13"/>
      <c r="J29" s="62"/>
      <c r="K29" s="13"/>
      <c r="L29" s="13"/>
      <c r="M29" s="13"/>
      <c r="N29" s="13"/>
      <c r="O29" s="13"/>
      <c r="P29" s="13"/>
      <c r="Q29" s="13"/>
      <c r="R29" s="61">
        <f t="shared" si="1"/>
        <v>0</v>
      </c>
    </row>
    <row r="30" spans="2:18" ht="15" customHeight="1">
      <c r="B30" s="96" t="s">
        <v>68</v>
      </c>
      <c r="C30" s="13"/>
      <c r="D30" s="13"/>
      <c r="E30" s="13"/>
      <c r="F30" s="13"/>
      <c r="G30" s="13"/>
      <c r="H30" s="13"/>
      <c r="I30" s="13">
        <v>1</v>
      </c>
      <c r="J30" s="62"/>
      <c r="K30" s="13"/>
      <c r="L30" s="13"/>
      <c r="M30" s="13"/>
      <c r="N30" s="13"/>
      <c r="O30" s="13"/>
      <c r="P30" s="13"/>
      <c r="Q30" s="13"/>
      <c r="R30" s="61">
        <f t="shared" si="1"/>
        <v>1</v>
      </c>
    </row>
    <row r="31" spans="2:18" ht="15" customHeight="1">
      <c r="B31" s="96" t="s">
        <v>59</v>
      </c>
      <c r="C31" s="13"/>
      <c r="D31" s="13"/>
      <c r="E31" s="13">
        <v>1</v>
      </c>
      <c r="F31" s="13"/>
      <c r="G31" s="13"/>
      <c r="H31" s="13"/>
      <c r="I31" s="13"/>
      <c r="J31" s="62"/>
      <c r="K31" s="13"/>
      <c r="L31" s="13"/>
      <c r="M31" s="13"/>
      <c r="N31" s="13"/>
      <c r="O31" s="13"/>
      <c r="P31" s="13">
        <v>1</v>
      </c>
      <c r="Q31" s="13"/>
      <c r="R31" s="61">
        <f t="shared" si="1"/>
        <v>2</v>
      </c>
    </row>
    <row r="32" spans="2:18" ht="15" customHeight="1">
      <c r="B32" s="96" t="s">
        <v>234</v>
      </c>
      <c r="C32" s="13"/>
      <c r="D32" s="13"/>
      <c r="E32" s="13"/>
      <c r="F32" s="13"/>
      <c r="G32" s="13"/>
      <c r="H32" s="13"/>
      <c r="I32" s="13"/>
      <c r="J32" s="62"/>
      <c r="K32" s="13"/>
      <c r="L32" s="13"/>
      <c r="M32" s="13"/>
      <c r="N32" s="13"/>
      <c r="O32" s="13"/>
      <c r="P32" s="13"/>
      <c r="Q32" s="13"/>
      <c r="R32" s="61">
        <f t="shared" si="1"/>
        <v>0</v>
      </c>
    </row>
    <row r="33" spans="2:18" ht="15" customHeight="1">
      <c r="B33" s="96" t="s">
        <v>60</v>
      </c>
      <c r="C33" s="13"/>
      <c r="D33" s="13"/>
      <c r="E33" s="13"/>
      <c r="F33" s="13"/>
      <c r="G33" s="13"/>
      <c r="H33" s="13"/>
      <c r="I33" s="13"/>
      <c r="J33" s="62"/>
      <c r="K33" s="13"/>
      <c r="L33" s="13"/>
      <c r="M33" s="13"/>
      <c r="N33" s="13"/>
      <c r="O33" s="13"/>
      <c r="P33" s="13"/>
      <c r="Q33" s="13"/>
      <c r="R33" s="61">
        <f t="shared" si="1"/>
        <v>0</v>
      </c>
    </row>
    <row r="34" spans="2:18" ht="15" customHeight="1">
      <c r="B34" s="96" t="s">
        <v>235</v>
      </c>
      <c r="C34" s="13">
        <v>1</v>
      </c>
      <c r="D34" s="13"/>
      <c r="E34" s="13">
        <v>1</v>
      </c>
      <c r="F34" s="13"/>
      <c r="G34" s="13"/>
      <c r="H34" s="13"/>
      <c r="I34" s="13">
        <v>1</v>
      </c>
      <c r="J34" s="62"/>
      <c r="K34" s="13"/>
      <c r="L34" s="13"/>
      <c r="M34" s="13"/>
      <c r="N34" s="13"/>
      <c r="O34" s="13"/>
      <c r="P34" s="13"/>
      <c r="Q34" s="13"/>
      <c r="R34" s="61">
        <f t="shared" si="1"/>
        <v>3</v>
      </c>
    </row>
    <row r="35" spans="2:18" ht="15" customHeight="1">
      <c r="B35" s="96" t="s">
        <v>353</v>
      </c>
      <c r="C35" s="13"/>
      <c r="D35" s="13"/>
      <c r="E35" s="13"/>
      <c r="F35" s="13"/>
      <c r="G35" s="13"/>
      <c r="H35" s="13"/>
      <c r="I35" s="13"/>
      <c r="J35" s="62"/>
      <c r="K35" s="13"/>
      <c r="L35" s="13"/>
      <c r="M35" s="13"/>
      <c r="N35" s="13"/>
      <c r="O35" s="13"/>
      <c r="P35" s="13"/>
      <c r="Q35" s="13"/>
      <c r="R35" s="61">
        <f t="shared" si="1"/>
        <v>0</v>
      </c>
    </row>
    <row r="36" spans="2:18" ht="15" customHeight="1">
      <c r="B36" s="96" t="s">
        <v>65</v>
      </c>
      <c r="C36" s="13">
        <v>1</v>
      </c>
      <c r="D36" s="13"/>
      <c r="E36" s="13">
        <v>1</v>
      </c>
      <c r="F36" s="13"/>
      <c r="G36" s="13"/>
      <c r="H36" s="13"/>
      <c r="I36" s="13">
        <v>1</v>
      </c>
      <c r="J36" s="62"/>
      <c r="K36" s="13"/>
      <c r="L36" s="13"/>
      <c r="M36" s="13"/>
      <c r="N36" s="13"/>
      <c r="O36" s="13">
        <v>1</v>
      </c>
      <c r="P36" s="13"/>
      <c r="Q36" s="13">
        <v>1</v>
      </c>
      <c r="R36" s="61">
        <f t="shared" si="1"/>
        <v>5</v>
      </c>
    </row>
    <row r="37" spans="2:18" ht="15" customHeight="1">
      <c r="B37" s="96" t="s">
        <v>61</v>
      </c>
      <c r="C37" s="13"/>
      <c r="D37" s="13"/>
      <c r="E37" s="13"/>
      <c r="F37" s="13"/>
      <c r="G37" s="13"/>
      <c r="H37" s="13"/>
      <c r="I37" s="13"/>
      <c r="J37" s="62"/>
      <c r="K37" s="13"/>
      <c r="L37" s="13"/>
      <c r="M37" s="13"/>
      <c r="N37" s="13"/>
      <c r="O37" s="13"/>
      <c r="P37" s="13"/>
      <c r="Q37" s="13"/>
      <c r="R37" s="61">
        <f t="shared" si="1"/>
        <v>0</v>
      </c>
    </row>
    <row r="38" spans="2:18" ht="15" customHeight="1">
      <c r="B38" s="96" t="s">
        <v>62</v>
      </c>
      <c r="C38" s="13">
        <v>1</v>
      </c>
      <c r="D38" s="13"/>
      <c r="E38" s="13"/>
      <c r="F38" s="13"/>
      <c r="G38" s="13"/>
      <c r="H38" s="13"/>
      <c r="I38" s="13"/>
      <c r="J38" s="62"/>
      <c r="K38" s="13">
        <v>1</v>
      </c>
      <c r="L38" s="13"/>
      <c r="M38" s="13"/>
      <c r="N38" s="13"/>
      <c r="O38" s="13"/>
      <c r="P38" s="13"/>
      <c r="Q38" s="13"/>
      <c r="R38" s="61">
        <f t="shared" si="1"/>
        <v>2</v>
      </c>
    </row>
    <row r="39" spans="2:18" ht="15" customHeight="1">
      <c r="B39" s="96" t="s">
        <v>236</v>
      </c>
      <c r="C39" s="13"/>
      <c r="D39" s="13"/>
      <c r="E39" s="13"/>
      <c r="F39" s="13"/>
      <c r="G39" s="13"/>
      <c r="H39" s="13"/>
      <c r="I39" s="13"/>
      <c r="J39" s="62"/>
      <c r="K39" s="13"/>
      <c r="L39" s="13"/>
      <c r="M39" s="13"/>
      <c r="N39" s="13"/>
      <c r="O39" s="13"/>
      <c r="P39" s="13"/>
      <c r="Q39" s="13"/>
      <c r="R39" s="61">
        <f t="shared" si="1"/>
        <v>0</v>
      </c>
    </row>
    <row r="40" spans="2:18" ht="15" customHeight="1">
      <c r="B40" s="96" t="s">
        <v>54</v>
      </c>
      <c r="C40" s="13"/>
      <c r="D40" s="13"/>
      <c r="E40" s="13"/>
      <c r="F40" s="13"/>
      <c r="G40" s="13"/>
      <c r="H40" s="13"/>
      <c r="I40" s="13"/>
      <c r="J40" s="62"/>
      <c r="K40" s="13">
        <v>1</v>
      </c>
      <c r="L40" s="13"/>
      <c r="M40" s="13">
        <v>1</v>
      </c>
      <c r="N40" s="13"/>
      <c r="O40" s="13"/>
      <c r="P40" s="13"/>
      <c r="Q40" s="13"/>
      <c r="R40" s="61">
        <f t="shared" si="1"/>
        <v>2</v>
      </c>
    </row>
    <row r="41" spans="2:18" ht="15" customHeight="1">
      <c r="B41" s="96" t="s">
        <v>64</v>
      </c>
      <c r="C41" s="13"/>
      <c r="D41" s="13"/>
      <c r="E41" s="13"/>
      <c r="F41" s="13"/>
      <c r="G41" s="13"/>
      <c r="H41" s="13"/>
      <c r="I41" s="13"/>
      <c r="J41" s="62"/>
      <c r="K41" s="13"/>
      <c r="L41" s="13"/>
      <c r="M41" s="13"/>
      <c r="N41" s="13"/>
      <c r="O41" s="13"/>
      <c r="P41" s="13"/>
      <c r="Q41" s="13"/>
      <c r="R41" s="61">
        <f t="shared" si="1"/>
        <v>0</v>
      </c>
    </row>
    <row r="42" spans="1:18" ht="15" customHeight="1" thickBot="1">
      <c r="A42" s="59"/>
      <c r="B42" s="92" t="s">
        <v>372</v>
      </c>
      <c r="C42" s="59"/>
      <c r="D42" s="59"/>
      <c r="E42" s="59"/>
      <c r="F42" s="59"/>
      <c r="G42" s="59"/>
      <c r="H42" s="59"/>
      <c r="I42" s="59"/>
      <c r="J42" s="60"/>
      <c r="K42" s="59"/>
      <c r="L42" s="59"/>
      <c r="M42" s="59"/>
      <c r="N42" s="59"/>
      <c r="O42" s="59"/>
      <c r="P42" s="59">
        <v>1</v>
      </c>
      <c r="Q42" s="59"/>
      <c r="R42" s="58">
        <f t="shared" si="1"/>
        <v>1</v>
      </c>
    </row>
  </sheetData>
  <sheetProtection/>
  <mergeCells count="1">
    <mergeCell ref="J1:J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AG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5.7109375" style="13" customWidth="1"/>
    <col min="2" max="2" width="20.7109375" style="2" customWidth="1"/>
    <col min="3" max="18" width="5.7109375" style="12" customWidth="1"/>
    <col min="19" max="33" width="5.7109375" style="2" customWidth="1"/>
    <col min="34" max="16384" width="9.140625" style="2" customWidth="1"/>
  </cols>
  <sheetData>
    <row r="1" spans="7:33" ht="15" customHeight="1">
      <c r="G1" s="2"/>
      <c r="J1" s="142" t="s">
        <v>34</v>
      </c>
      <c r="P1" s="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</row>
    <row r="2" spans="3:33" ht="15" customHeight="1">
      <c r="C2" s="78" t="s">
        <v>15</v>
      </c>
      <c r="D2" s="78" t="s">
        <v>14</v>
      </c>
      <c r="E2" s="78" t="s">
        <v>15</v>
      </c>
      <c r="F2" s="78" t="s">
        <v>14</v>
      </c>
      <c r="G2" s="78" t="s">
        <v>15</v>
      </c>
      <c r="H2" s="78" t="s">
        <v>14</v>
      </c>
      <c r="I2" s="78" t="s">
        <v>14</v>
      </c>
      <c r="J2" s="142"/>
      <c r="K2" s="78" t="s">
        <v>14</v>
      </c>
      <c r="L2" s="78" t="s">
        <v>14</v>
      </c>
      <c r="M2" s="78" t="s">
        <v>15</v>
      </c>
      <c r="N2" s="78" t="s">
        <v>15</v>
      </c>
      <c r="O2" s="78" t="s">
        <v>15</v>
      </c>
      <c r="P2" s="78" t="s">
        <v>14</v>
      </c>
      <c r="Q2" s="86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3:33" ht="15" customHeight="1">
      <c r="C3" s="108" t="s">
        <v>23</v>
      </c>
      <c r="D3" s="108" t="s">
        <v>23</v>
      </c>
      <c r="E3" s="108" t="s">
        <v>23</v>
      </c>
      <c r="F3" s="107" t="s">
        <v>21</v>
      </c>
      <c r="G3" s="107" t="s">
        <v>21</v>
      </c>
      <c r="H3" s="107" t="s">
        <v>21</v>
      </c>
      <c r="I3" s="108" t="s">
        <v>23</v>
      </c>
      <c r="J3" s="142"/>
      <c r="K3" s="107" t="s">
        <v>21</v>
      </c>
      <c r="L3" s="108" t="s">
        <v>23</v>
      </c>
      <c r="M3" s="108" t="s">
        <v>23</v>
      </c>
      <c r="N3" s="109" t="s">
        <v>22</v>
      </c>
      <c r="O3" s="107" t="s">
        <v>21</v>
      </c>
      <c r="P3" s="109" t="s">
        <v>22</v>
      </c>
      <c r="Q3" s="107" t="s">
        <v>21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27" ht="15" customHeight="1">
      <c r="A4" s="11" t="s">
        <v>113</v>
      </c>
      <c r="B4" s="52" t="s">
        <v>31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/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 t="s">
        <v>33</v>
      </c>
      <c r="T4" s="78"/>
      <c r="U4" s="78"/>
      <c r="V4" s="78"/>
      <c r="W4" s="78"/>
      <c r="X4" s="78"/>
      <c r="Y4" s="78"/>
      <c r="Z4" s="78"/>
      <c r="AA4" s="78"/>
    </row>
    <row r="5" spans="1:18" s="51" customFormat="1" ht="15" customHeight="1">
      <c r="A5" s="13">
        <v>1</v>
      </c>
      <c r="B5" s="70" t="s">
        <v>121</v>
      </c>
      <c r="C5" s="13"/>
      <c r="D5" s="13"/>
      <c r="E5" s="13"/>
      <c r="F5" s="13"/>
      <c r="G5" s="13"/>
      <c r="H5" s="13"/>
      <c r="I5" s="13"/>
      <c r="J5" s="62"/>
      <c r="K5" s="13"/>
      <c r="L5" s="13"/>
      <c r="M5" s="13"/>
      <c r="N5" s="13"/>
      <c r="O5" s="13"/>
      <c r="P5" s="13"/>
      <c r="Q5" s="13"/>
      <c r="R5" s="61">
        <f aca="true" t="shared" si="0" ref="R5:R23">SUM(C5:Q5)</f>
        <v>0</v>
      </c>
    </row>
    <row r="6" spans="1:18" s="51" customFormat="1" ht="15" customHeight="1">
      <c r="A6" s="13">
        <v>12</v>
      </c>
      <c r="B6" s="70" t="s">
        <v>67</v>
      </c>
      <c r="C6" s="13"/>
      <c r="D6" s="13"/>
      <c r="E6" s="13"/>
      <c r="F6" s="13"/>
      <c r="G6" s="13"/>
      <c r="H6" s="13"/>
      <c r="I6" s="13"/>
      <c r="J6" s="62"/>
      <c r="K6" s="13"/>
      <c r="L6" s="13"/>
      <c r="M6" s="13"/>
      <c r="N6" s="13"/>
      <c r="O6" s="13"/>
      <c r="P6" s="13"/>
      <c r="Q6" s="13"/>
      <c r="R6" s="61">
        <f t="shared" si="0"/>
        <v>0</v>
      </c>
    </row>
    <row r="7" spans="1:18" s="51" customFormat="1" ht="15" customHeight="1">
      <c r="A7" s="13">
        <v>5</v>
      </c>
      <c r="B7" s="70" t="s">
        <v>214</v>
      </c>
      <c r="C7" s="40"/>
      <c r="D7" s="40"/>
      <c r="E7" s="40"/>
      <c r="F7" s="40"/>
      <c r="G7" s="40"/>
      <c r="H7" s="40"/>
      <c r="I7" s="40"/>
      <c r="J7" s="62"/>
      <c r="K7" s="13"/>
      <c r="L7" s="13"/>
      <c r="M7" s="13"/>
      <c r="N7" s="87"/>
      <c r="O7" s="13"/>
      <c r="P7" s="13"/>
      <c r="Q7" s="13"/>
      <c r="R7" s="61">
        <f t="shared" si="0"/>
        <v>0</v>
      </c>
    </row>
    <row r="8" spans="1:18" s="51" customFormat="1" ht="15" customHeight="1">
      <c r="A8" s="13">
        <v>15</v>
      </c>
      <c r="B8" s="70" t="s">
        <v>69</v>
      </c>
      <c r="C8" s="40"/>
      <c r="D8" s="40"/>
      <c r="E8" s="40"/>
      <c r="F8" s="40"/>
      <c r="G8" s="40"/>
      <c r="H8" s="87"/>
      <c r="I8" s="40"/>
      <c r="J8" s="62"/>
      <c r="K8" s="13"/>
      <c r="L8" s="13"/>
      <c r="M8" s="13"/>
      <c r="N8" s="13"/>
      <c r="O8" s="13"/>
      <c r="P8" s="13"/>
      <c r="Q8" s="13"/>
      <c r="R8" s="61">
        <f t="shared" si="0"/>
        <v>0</v>
      </c>
    </row>
    <row r="9" spans="1:18" s="51" customFormat="1" ht="15" customHeight="1">
      <c r="A9" s="13">
        <v>2</v>
      </c>
      <c r="B9" s="70" t="s">
        <v>70</v>
      </c>
      <c r="C9" s="87"/>
      <c r="D9" s="40"/>
      <c r="E9" s="40"/>
      <c r="F9" s="87"/>
      <c r="G9" s="40"/>
      <c r="H9" s="40"/>
      <c r="I9" s="40"/>
      <c r="J9" s="62"/>
      <c r="K9" s="13"/>
      <c r="L9" s="13"/>
      <c r="M9" s="13"/>
      <c r="N9" s="13"/>
      <c r="O9" s="13"/>
      <c r="P9" s="13"/>
      <c r="Q9" s="13"/>
      <c r="R9" s="61">
        <f t="shared" si="0"/>
        <v>0</v>
      </c>
    </row>
    <row r="10" spans="1:18" s="51" customFormat="1" ht="15" customHeight="1">
      <c r="A10" s="13">
        <v>21</v>
      </c>
      <c r="B10" s="70" t="s">
        <v>71</v>
      </c>
      <c r="C10" s="40"/>
      <c r="D10" s="40"/>
      <c r="E10" s="40"/>
      <c r="F10" s="40"/>
      <c r="G10" s="40"/>
      <c r="H10" s="40"/>
      <c r="I10" s="40"/>
      <c r="J10" s="62"/>
      <c r="K10" s="13"/>
      <c r="L10" s="13"/>
      <c r="M10" s="13"/>
      <c r="N10" s="13"/>
      <c r="O10" s="13"/>
      <c r="P10" s="13"/>
      <c r="Q10" s="13"/>
      <c r="R10" s="61">
        <f t="shared" si="0"/>
        <v>0</v>
      </c>
    </row>
    <row r="11" spans="1:18" s="51" customFormat="1" ht="15" customHeight="1">
      <c r="A11" s="13">
        <v>3</v>
      </c>
      <c r="B11" s="70" t="s">
        <v>215</v>
      </c>
      <c r="C11" s="40"/>
      <c r="D11" s="87"/>
      <c r="E11" s="40"/>
      <c r="F11" s="40"/>
      <c r="G11" s="40"/>
      <c r="H11" s="40"/>
      <c r="I11" s="40"/>
      <c r="J11" s="62"/>
      <c r="K11" s="13"/>
      <c r="L11" s="13"/>
      <c r="M11" s="87"/>
      <c r="N11" s="13"/>
      <c r="O11" s="13"/>
      <c r="P11" s="87"/>
      <c r="Q11" s="13"/>
      <c r="R11" s="61">
        <f t="shared" si="0"/>
        <v>0</v>
      </c>
    </row>
    <row r="12" spans="1:18" s="51" customFormat="1" ht="15" customHeight="1">
      <c r="A12" s="13">
        <v>14</v>
      </c>
      <c r="B12" s="70" t="s">
        <v>72</v>
      </c>
      <c r="C12" s="40"/>
      <c r="D12" s="40"/>
      <c r="E12" s="40"/>
      <c r="F12" s="40">
        <v>1</v>
      </c>
      <c r="G12" s="40"/>
      <c r="H12" s="40"/>
      <c r="I12" s="40"/>
      <c r="J12" s="62"/>
      <c r="K12" s="13"/>
      <c r="L12" s="13"/>
      <c r="M12" s="13"/>
      <c r="N12" s="13"/>
      <c r="O12" s="13"/>
      <c r="P12" s="13"/>
      <c r="Q12" s="87"/>
      <c r="R12" s="61">
        <f t="shared" si="0"/>
        <v>1</v>
      </c>
    </row>
    <row r="13" spans="1:18" s="51" customFormat="1" ht="15" customHeight="1">
      <c r="A13" s="13">
        <v>8</v>
      </c>
      <c r="B13" s="70" t="s">
        <v>73</v>
      </c>
      <c r="C13" s="40"/>
      <c r="D13" s="40"/>
      <c r="E13" s="40"/>
      <c r="F13" s="40"/>
      <c r="G13" s="87"/>
      <c r="H13" s="40"/>
      <c r="I13" s="40"/>
      <c r="J13" s="62"/>
      <c r="K13" s="13"/>
      <c r="L13" s="13"/>
      <c r="M13" s="13"/>
      <c r="N13" s="13"/>
      <c r="O13" s="13"/>
      <c r="P13" s="13"/>
      <c r="Q13" s="87"/>
      <c r="R13" s="61">
        <f t="shared" si="0"/>
        <v>0</v>
      </c>
    </row>
    <row r="14" spans="1:18" s="51" customFormat="1" ht="15" customHeight="1">
      <c r="A14" s="13">
        <v>31</v>
      </c>
      <c r="B14" s="70" t="s">
        <v>216</v>
      </c>
      <c r="C14" s="40"/>
      <c r="D14" s="40"/>
      <c r="E14" s="40"/>
      <c r="F14" s="40"/>
      <c r="G14" s="40"/>
      <c r="H14" s="40"/>
      <c r="I14" s="40"/>
      <c r="J14" s="62"/>
      <c r="K14" s="13"/>
      <c r="L14" s="13"/>
      <c r="M14" s="13"/>
      <c r="N14" s="13"/>
      <c r="O14" s="13"/>
      <c r="P14" s="13"/>
      <c r="Q14" s="13"/>
      <c r="R14" s="61">
        <f t="shared" si="0"/>
        <v>0</v>
      </c>
    </row>
    <row r="15" spans="1:18" s="51" customFormat="1" ht="15" customHeight="1">
      <c r="A15" s="13">
        <v>17</v>
      </c>
      <c r="B15" s="70" t="s">
        <v>74</v>
      </c>
      <c r="C15" s="40"/>
      <c r="D15" s="40"/>
      <c r="E15" s="40"/>
      <c r="F15" s="40"/>
      <c r="G15" s="40"/>
      <c r="H15" s="40"/>
      <c r="I15" s="40"/>
      <c r="J15" s="62"/>
      <c r="K15" s="13"/>
      <c r="L15" s="13"/>
      <c r="M15" s="13"/>
      <c r="N15" s="13"/>
      <c r="O15" s="13"/>
      <c r="P15" s="13"/>
      <c r="Q15" s="13"/>
      <c r="R15" s="61">
        <f t="shared" si="0"/>
        <v>0</v>
      </c>
    </row>
    <row r="16" spans="1:18" s="51" customFormat="1" ht="15" customHeight="1">
      <c r="A16" s="13">
        <v>26</v>
      </c>
      <c r="B16" s="70" t="s">
        <v>75</v>
      </c>
      <c r="C16" s="40"/>
      <c r="D16" s="40"/>
      <c r="E16" s="40"/>
      <c r="F16" s="40"/>
      <c r="G16" s="40"/>
      <c r="H16" s="40"/>
      <c r="I16" s="40"/>
      <c r="J16" s="62"/>
      <c r="K16" s="13"/>
      <c r="L16" s="13"/>
      <c r="M16" s="13"/>
      <c r="N16" s="13"/>
      <c r="O16" s="13"/>
      <c r="P16" s="13"/>
      <c r="Q16" s="13"/>
      <c r="R16" s="61">
        <f t="shared" si="0"/>
        <v>0</v>
      </c>
    </row>
    <row r="17" spans="1:18" s="51" customFormat="1" ht="15" customHeight="1">
      <c r="A17" s="13">
        <v>13</v>
      </c>
      <c r="B17" s="70" t="s">
        <v>76</v>
      </c>
      <c r="C17" s="40"/>
      <c r="D17" s="40"/>
      <c r="E17" s="40"/>
      <c r="F17" s="40"/>
      <c r="G17" s="40"/>
      <c r="H17" s="40"/>
      <c r="I17" s="40">
        <v>1</v>
      </c>
      <c r="J17" s="62"/>
      <c r="K17" s="13"/>
      <c r="L17" s="13"/>
      <c r="M17" s="13"/>
      <c r="N17" s="13"/>
      <c r="O17" s="13"/>
      <c r="P17" s="13"/>
      <c r="Q17" s="13"/>
      <c r="R17" s="61">
        <f t="shared" si="0"/>
        <v>1</v>
      </c>
    </row>
    <row r="18" spans="1:18" s="51" customFormat="1" ht="15" customHeight="1">
      <c r="A18" s="13">
        <v>11</v>
      </c>
      <c r="B18" s="70" t="s">
        <v>63</v>
      </c>
      <c r="C18" s="40"/>
      <c r="D18" s="40"/>
      <c r="E18" s="40"/>
      <c r="F18" s="40"/>
      <c r="G18" s="40"/>
      <c r="H18" s="40"/>
      <c r="I18" s="40"/>
      <c r="J18" s="62"/>
      <c r="K18" s="13"/>
      <c r="L18" s="13"/>
      <c r="M18" s="13"/>
      <c r="N18" s="13"/>
      <c r="O18" s="13"/>
      <c r="P18" s="13"/>
      <c r="Q18" s="13">
        <v>1</v>
      </c>
      <c r="R18" s="61">
        <f t="shared" si="0"/>
        <v>1</v>
      </c>
    </row>
    <row r="19" spans="1:18" s="51" customFormat="1" ht="15" customHeight="1">
      <c r="A19" s="13">
        <v>10</v>
      </c>
      <c r="B19" s="70" t="s">
        <v>217</v>
      </c>
      <c r="C19" s="40"/>
      <c r="D19" s="40"/>
      <c r="E19" s="40"/>
      <c r="F19" s="40">
        <v>1</v>
      </c>
      <c r="G19" s="40"/>
      <c r="H19" s="40"/>
      <c r="I19" s="40"/>
      <c r="J19" s="62"/>
      <c r="K19" s="13"/>
      <c r="L19" s="13"/>
      <c r="M19" s="13">
        <v>1</v>
      </c>
      <c r="N19" s="13"/>
      <c r="O19" s="13"/>
      <c r="P19" s="13"/>
      <c r="Q19" s="13"/>
      <c r="R19" s="61">
        <f t="shared" si="0"/>
        <v>2</v>
      </c>
    </row>
    <row r="20" spans="1:18" s="51" customFormat="1" ht="15" customHeight="1">
      <c r="A20" s="13">
        <v>7</v>
      </c>
      <c r="B20" s="70" t="s">
        <v>77</v>
      </c>
      <c r="C20" s="40"/>
      <c r="D20" s="40"/>
      <c r="E20" s="40"/>
      <c r="F20" s="40"/>
      <c r="G20" s="40">
        <v>1</v>
      </c>
      <c r="H20" s="40">
        <v>3</v>
      </c>
      <c r="I20" s="40">
        <v>1</v>
      </c>
      <c r="J20" s="62"/>
      <c r="K20" s="13">
        <v>1</v>
      </c>
      <c r="L20" s="13">
        <v>1</v>
      </c>
      <c r="M20" s="13"/>
      <c r="N20" s="13"/>
      <c r="O20" s="13">
        <v>3</v>
      </c>
      <c r="P20" s="13"/>
      <c r="Q20" s="13">
        <v>2</v>
      </c>
      <c r="R20" s="61">
        <f t="shared" si="0"/>
        <v>12</v>
      </c>
    </row>
    <row r="21" spans="1:18" s="51" customFormat="1" ht="15" customHeight="1">
      <c r="A21" s="13">
        <v>16</v>
      </c>
      <c r="B21" s="70" t="s">
        <v>78</v>
      </c>
      <c r="C21" s="40"/>
      <c r="D21" s="40"/>
      <c r="E21" s="40"/>
      <c r="F21" s="40"/>
      <c r="G21" s="40"/>
      <c r="H21" s="40"/>
      <c r="I21" s="40"/>
      <c r="J21" s="62"/>
      <c r="K21" s="13"/>
      <c r="L21" s="13">
        <v>1</v>
      </c>
      <c r="M21" s="13">
        <v>1</v>
      </c>
      <c r="N21" s="13"/>
      <c r="O21" s="13"/>
      <c r="P21" s="13"/>
      <c r="Q21" s="13"/>
      <c r="R21" s="61">
        <f t="shared" si="0"/>
        <v>2</v>
      </c>
    </row>
    <row r="22" spans="1:18" s="51" customFormat="1" ht="15" customHeight="1">
      <c r="A22" s="13">
        <v>9</v>
      </c>
      <c r="B22" s="70" t="s">
        <v>218</v>
      </c>
      <c r="C22" s="40"/>
      <c r="D22" s="40"/>
      <c r="E22" s="40"/>
      <c r="F22" s="87"/>
      <c r="G22" s="40">
        <v>1</v>
      </c>
      <c r="H22" s="40">
        <v>2</v>
      </c>
      <c r="I22" s="40"/>
      <c r="J22" s="62"/>
      <c r="K22" s="13"/>
      <c r="L22" s="13"/>
      <c r="M22" s="13"/>
      <c r="N22" s="13"/>
      <c r="O22" s="13"/>
      <c r="P22" s="13"/>
      <c r="Q22" s="13"/>
      <c r="R22" s="61">
        <f t="shared" si="0"/>
        <v>3</v>
      </c>
    </row>
    <row r="23" spans="1:18" s="51" customFormat="1" ht="15" customHeight="1">
      <c r="A23" s="13" t="s">
        <v>114</v>
      </c>
      <c r="B23" s="73" t="s">
        <v>112</v>
      </c>
      <c r="C23" s="40"/>
      <c r="D23" s="40"/>
      <c r="E23" s="40"/>
      <c r="F23" s="40"/>
      <c r="G23" s="40"/>
      <c r="H23" s="40"/>
      <c r="I23" s="40"/>
      <c r="J23" s="62"/>
      <c r="K23" s="13"/>
      <c r="L23" s="13">
        <v>1</v>
      </c>
      <c r="M23" s="13"/>
      <c r="N23" s="13"/>
      <c r="O23" s="13"/>
      <c r="P23" s="13"/>
      <c r="Q23" s="13"/>
      <c r="R23" s="61">
        <f t="shared" si="0"/>
        <v>1</v>
      </c>
    </row>
    <row r="24" spans="1:18" ht="15" customHeight="1">
      <c r="A24" s="11" t="s">
        <v>113</v>
      </c>
      <c r="B24" s="85" t="s">
        <v>32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/>
      <c r="K24" s="11">
        <v>8</v>
      </c>
      <c r="L24" s="11">
        <v>9</v>
      </c>
      <c r="M24" s="11">
        <v>10</v>
      </c>
      <c r="N24" s="11">
        <v>11</v>
      </c>
      <c r="O24" s="11">
        <v>12</v>
      </c>
      <c r="P24" s="11">
        <v>13</v>
      </c>
      <c r="Q24" s="11">
        <v>14</v>
      </c>
      <c r="R24" s="63" t="s">
        <v>33</v>
      </c>
    </row>
    <row r="25" spans="1:18" ht="15" customHeight="1">
      <c r="A25" s="13">
        <v>1</v>
      </c>
      <c r="B25" s="70" t="s">
        <v>121</v>
      </c>
      <c r="C25" s="13"/>
      <c r="D25" s="13"/>
      <c r="E25" s="13"/>
      <c r="F25" s="13"/>
      <c r="G25" s="13"/>
      <c r="H25" s="13"/>
      <c r="I25" s="13"/>
      <c r="J25" s="62"/>
      <c r="K25" s="13"/>
      <c r="L25" s="13"/>
      <c r="M25" s="13"/>
      <c r="N25" s="13"/>
      <c r="O25" s="13"/>
      <c r="P25" s="13"/>
      <c r="Q25" s="13"/>
      <c r="R25" s="61">
        <f aca="true" t="shared" si="1" ref="R25:R42">SUM(C25:Q25)</f>
        <v>0</v>
      </c>
    </row>
    <row r="26" spans="1:18" ht="15" customHeight="1">
      <c r="A26" s="13">
        <v>12</v>
      </c>
      <c r="B26" s="70" t="s">
        <v>67</v>
      </c>
      <c r="C26" s="13"/>
      <c r="D26" s="13"/>
      <c r="E26" s="13"/>
      <c r="F26" s="13"/>
      <c r="G26" s="13"/>
      <c r="H26" s="13"/>
      <c r="I26" s="13"/>
      <c r="J26" s="62"/>
      <c r="K26" s="13"/>
      <c r="L26" s="13"/>
      <c r="M26" s="13"/>
      <c r="N26" s="13"/>
      <c r="O26" s="13"/>
      <c r="P26" s="13"/>
      <c r="Q26" s="13"/>
      <c r="R26" s="61">
        <f t="shared" si="1"/>
        <v>0</v>
      </c>
    </row>
    <row r="27" spans="1:18" ht="15" customHeight="1">
      <c r="A27" s="13">
        <v>5</v>
      </c>
      <c r="B27" s="70" t="s">
        <v>214</v>
      </c>
      <c r="C27" s="13"/>
      <c r="D27" s="13"/>
      <c r="E27" s="13"/>
      <c r="F27" s="13"/>
      <c r="G27" s="13"/>
      <c r="H27" s="13"/>
      <c r="I27" s="13"/>
      <c r="J27" s="62"/>
      <c r="K27" s="13"/>
      <c r="L27" s="13"/>
      <c r="M27" s="13"/>
      <c r="N27" s="13"/>
      <c r="O27" s="13"/>
      <c r="P27" s="13"/>
      <c r="Q27" s="13"/>
      <c r="R27" s="61">
        <f t="shared" si="1"/>
        <v>0</v>
      </c>
    </row>
    <row r="28" spans="1:18" ht="15" customHeight="1">
      <c r="A28" s="13">
        <v>15</v>
      </c>
      <c r="B28" s="70" t="s">
        <v>69</v>
      </c>
      <c r="C28" s="13"/>
      <c r="D28" s="13"/>
      <c r="E28" s="13"/>
      <c r="F28" s="13"/>
      <c r="G28" s="13"/>
      <c r="H28" s="13"/>
      <c r="I28" s="13"/>
      <c r="J28" s="62"/>
      <c r="K28" s="13"/>
      <c r="L28" s="13"/>
      <c r="M28" s="13"/>
      <c r="N28" s="13"/>
      <c r="O28" s="13"/>
      <c r="P28" s="13"/>
      <c r="Q28" s="13"/>
      <c r="R28" s="61">
        <f t="shared" si="1"/>
        <v>0</v>
      </c>
    </row>
    <row r="29" spans="1:18" ht="15" customHeight="1">
      <c r="A29" s="13">
        <v>2</v>
      </c>
      <c r="B29" s="70" t="s">
        <v>70</v>
      </c>
      <c r="C29" s="13"/>
      <c r="D29" s="13"/>
      <c r="E29" s="13"/>
      <c r="F29" s="13"/>
      <c r="G29" s="13"/>
      <c r="H29" s="13"/>
      <c r="I29" s="13"/>
      <c r="J29" s="62"/>
      <c r="K29" s="13"/>
      <c r="L29" s="13"/>
      <c r="M29" s="13"/>
      <c r="N29" s="13"/>
      <c r="O29" s="13"/>
      <c r="P29" s="13"/>
      <c r="Q29" s="13"/>
      <c r="R29" s="61">
        <f t="shared" si="1"/>
        <v>0</v>
      </c>
    </row>
    <row r="30" spans="1:18" ht="15" customHeight="1">
      <c r="A30" s="13">
        <v>21</v>
      </c>
      <c r="B30" s="70" t="s">
        <v>71</v>
      </c>
      <c r="C30" s="13"/>
      <c r="D30" s="13"/>
      <c r="E30" s="13"/>
      <c r="F30" s="13"/>
      <c r="G30" s="13"/>
      <c r="H30" s="13"/>
      <c r="I30" s="13"/>
      <c r="J30" s="62"/>
      <c r="K30" s="13"/>
      <c r="L30" s="13">
        <v>1</v>
      </c>
      <c r="M30" s="13"/>
      <c r="N30" s="13"/>
      <c r="O30" s="13"/>
      <c r="P30" s="13"/>
      <c r="Q30" s="13"/>
      <c r="R30" s="61">
        <f t="shared" si="1"/>
        <v>1</v>
      </c>
    </row>
    <row r="31" spans="1:18" ht="15" customHeight="1">
      <c r="A31" s="13">
        <v>3</v>
      </c>
      <c r="B31" s="70" t="s">
        <v>215</v>
      </c>
      <c r="C31" s="13"/>
      <c r="D31" s="13"/>
      <c r="E31" s="13"/>
      <c r="F31" s="13"/>
      <c r="G31" s="13"/>
      <c r="H31" s="13"/>
      <c r="I31" s="13"/>
      <c r="J31" s="62"/>
      <c r="K31" s="13"/>
      <c r="L31" s="13"/>
      <c r="M31" s="13"/>
      <c r="N31" s="13"/>
      <c r="O31" s="13"/>
      <c r="P31" s="13"/>
      <c r="Q31" s="13"/>
      <c r="R31" s="61">
        <f t="shared" si="1"/>
        <v>0</v>
      </c>
    </row>
    <row r="32" spans="1:18" ht="15" customHeight="1">
      <c r="A32" s="13">
        <v>14</v>
      </c>
      <c r="B32" s="70" t="s">
        <v>72</v>
      </c>
      <c r="C32" s="13"/>
      <c r="D32" s="13"/>
      <c r="E32" s="13"/>
      <c r="F32" s="13"/>
      <c r="G32" s="13"/>
      <c r="H32" s="13"/>
      <c r="I32" s="13"/>
      <c r="J32" s="62"/>
      <c r="K32" s="13"/>
      <c r="L32" s="13"/>
      <c r="M32" s="13"/>
      <c r="N32" s="13"/>
      <c r="O32" s="13"/>
      <c r="P32" s="13"/>
      <c r="Q32" s="13"/>
      <c r="R32" s="61">
        <f t="shared" si="1"/>
        <v>0</v>
      </c>
    </row>
    <row r="33" spans="1:18" ht="15" customHeight="1">
      <c r="A33" s="13">
        <v>8</v>
      </c>
      <c r="B33" s="70" t="s">
        <v>73</v>
      </c>
      <c r="C33" s="13"/>
      <c r="D33" s="13"/>
      <c r="E33" s="13"/>
      <c r="F33" s="13"/>
      <c r="G33" s="13"/>
      <c r="H33" s="13"/>
      <c r="I33" s="13"/>
      <c r="J33" s="62"/>
      <c r="K33" s="13"/>
      <c r="L33" s="13"/>
      <c r="M33" s="13">
        <v>1</v>
      </c>
      <c r="N33" s="13"/>
      <c r="O33" s="13"/>
      <c r="P33" s="13"/>
      <c r="Q33" s="13"/>
      <c r="R33" s="61">
        <f t="shared" si="1"/>
        <v>1</v>
      </c>
    </row>
    <row r="34" spans="1:18" ht="15" customHeight="1">
      <c r="A34" s="13">
        <v>31</v>
      </c>
      <c r="B34" s="70" t="s">
        <v>216</v>
      </c>
      <c r="C34" s="13"/>
      <c r="D34" s="13"/>
      <c r="E34" s="13"/>
      <c r="F34" s="13"/>
      <c r="G34" s="13">
        <v>1</v>
      </c>
      <c r="H34" s="13"/>
      <c r="I34" s="13"/>
      <c r="J34" s="62"/>
      <c r="K34" s="13"/>
      <c r="L34" s="13"/>
      <c r="M34" s="13"/>
      <c r="N34" s="13"/>
      <c r="O34" s="13"/>
      <c r="P34" s="13"/>
      <c r="Q34" s="13"/>
      <c r="R34" s="61">
        <f t="shared" si="1"/>
        <v>1</v>
      </c>
    </row>
    <row r="35" spans="1:18" ht="15" customHeight="1">
      <c r="A35" s="13">
        <v>17</v>
      </c>
      <c r="B35" s="70" t="s">
        <v>74</v>
      </c>
      <c r="C35" s="13"/>
      <c r="D35" s="13"/>
      <c r="E35" s="13"/>
      <c r="F35" s="13"/>
      <c r="G35" s="13"/>
      <c r="H35" s="13"/>
      <c r="I35" s="13"/>
      <c r="J35" s="62"/>
      <c r="K35" s="13"/>
      <c r="L35" s="13"/>
      <c r="M35" s="13"/>
      <c r="N35" s="13"/>
      <c r="O35" s="13"/>
      <c r="P35" s="13"/>
      <c r="Q35" s="13"/>
      <c r="R35" s="61">
        <f t="shared" si="1"/>
        <v>0</v>
      </c>
    </row>
    <row r="36" spans="1:18" ht="15" customHeight="1">
      <c r="A36" s="13">
        <v>26</v>
      </c>
      <c r="B36" s="70" t="s">
        <v>75</v>
      </c>
      <c r="C36" s="13"/>
      <c r="D36" s="13"/>
      <c r="E36" s="13"/>
      <c r="F36" s="13"/>
      <c r="G36" s="13"/>
      <c r="H36" s="13"/>
      <c r="I36" s="13"/>
      <c r="J36" s="62"/>
      <c r="K36" s="13"/>
      <c r="L36" s="13"/>
      <c r="M36" s="13"/>
      <c r="N36" s="13"/>
      <c r="O36" s="13"/>
      <c r="P36" s="13"/>
      <c r="Q36" s="13"/>
      <c r="R36" s="61">
        <f t="shared" si="1"/>
        <v>0</v>
      </c>
    </row>
    <row r="37" spans="1:18" ht="15" customHeight="1">
      <c r="A37" s="13">
        <v>13</v>
      </c>
      <c r="B37" s="70" t="s">
        <v>76</v>
      </c>
      <c r="C37" s="13"/>
      <c r="D37" s="13"/>
      <c r="E37" s="13"/>
      <c r="F37" s="13"/>
      <c r="G37" s="13"/>
      <c r="H37" s="13"/>
      <c r="I37" s="13"/>
      <c r="J37" s="62"/>
      <c r="K37" s="13"/>
      <c r="L37" s="13"/>
      <c r="M37" s="13"/>
      <c r="N37" s="13"/>
      <c r="O37" s="13"/>
      <c r="P37" s="13"/>
      <c r="Q37" s="13"/>
      <c r="R37" s="61">
        <f t="shared" si="1"/>
        <v>0</v>
      </c>
    </row>
    <row r="38" spans="1:18" ht="15" customHeight="1">
      <c r="A38" s="13">
        <v>11</v>
      </c>
      <c r="B38" s="70" t="s">
        <v>63</v>
      </c>
      <c r="C38" s="13"/>
      <c r="D38" s="13"/>
      <c r="E38" s="13"/>
      <c r="F38" s="13"/>
      <c r="G38" s="13"/>
      <c r="H38" s="13">
        <v>1</v>
      </c>
      <c r="I38" s="13"/>
      <c r="J38" s="62"/>
      <c r="K38" s="13"/>
      <c r="L38" s="13"/>
      <c r="M38" s="13"/>
      <c r="N38" s="13"/>
      <c r="O38" s="13">
        <v>1</v>
      </c>
      <c r="P38" s="13"/>
      <c r="Q38" s="13"/>
      <c r="R38" s="61">
        <f t="shared" si="1"/>
        <v>2</v>
      </c>
    </row>
    <row r="39" spans="1:18" ht="15" customHeight="1">
      <c r="A39" s="13">
        <v>10</v>
      </c>
      <c r="B39" s="70" t="s">
        <v>217</v>
      </c>
      <c r="C39" s="13"/>
      <c r="D39" s="13"/>
      <c r="E39" s="13"/>
      <c r="F39" s="13"/>
      <c r="G39" s="13">
        <v>1</v>
      </c>
      <c r="H39" s="13"/>
      <c r="I39" s="13"/>
      <c r="J39" s="62"/>
      <c r="K39" s="13"/>
      <c r="L39" s="13"/>
      <c r="M39" s="13"/>
      <c r="N39" s="13"/>
      <c r="O39" s="13">
        <v>1</v>
      </c>
      <c r="P39" s="13"/>
      <c r="Q39" s="13"/>
      <c r="R39" s="61">
        <f t="shared" si="1"/>
        <v>2</v>
      </c>
    </row>
    <row r="40" spans="1:18" ht="15" customHeight="1">
      <c r="A40" s="13">
        <v>7</v>
      </c>
      <c r="B40" s="70" t="s">
        <v>77</v>
      </c>
      <c r="C40" s="13"/>
      <c r="D40" s="13"/>
      <c r="E40" s="13"/>
      <c r="F40" s="13"/>
      <c r="G40" s="13"/>
      <c r="H40" s="13"/>
      <c r="I40" s="13"/>
      <c r="J40" s="62"/>
      <c r="K40" s="13"/>
      <c r="L40" s="13"/>
      <c r="M40" s="13"/>
      <c r="N40" s="13"/>
      <c r="O40" s="13"/>
      <c r="P40" s="13"/>
      <c r="Q40" s="13"/>
      <c r="R40" s="61">
        <f t="shared" si="1"/>
        <v>0</v>
      </c>
    </row>
    <row r="41" spans="1:18" ht="15" customHeight="1">
      <c r="A41" s="13">
        <v>16</v>
      </c>
      <c r="B41" s="70" t="s">
        <v>78</v>
      </c>
      <c r="C41" s="13"/>
      <c r="D41" s="13"/>
      <c r="E41" s="13"/>
      <c r="F41" s="13">
        <v>1</v>
      </c>
      <c r="G41" s="13"/>
      <c r="H41" s="13"/>
      <c r="I41" s="13"/>
      <c r="J41" s="62"/>
      <c r="K41" s="13"/>
      <c r="L41" s="13"/>
      <c r="M41" s="13"/>
      <c r="N41" s="13"/>
      <c r="O41" s="13"/>
      <c r="P41" s="13"/>
      <c r="Q41" s="13"/>
      <c r="R41" s="61">
        <f t="shared" si="1"/>
        <v>1</v>
      </c>
    </row>
    <row r="42" spans="1:18" ht="15" customHeight="1" thickBot="1">
      <c r="A42" s="59">
        <v>9</v>
      </c>
      <c r="B42" s="92" t="s">
        <v>219</v>
      </c>
      <c r="C42" s="59"/>
      <c r="D42" s="59"/>
      <c r="E42" s="59"/>
      <c r="F42" s="59"/>
      <c r="G42" s="59"/>
      <c r="H42" s="59"/>
      <c r="I42" s="59"/>
      <c r="J42" s="60"/>
      <c r="K42" s="59"/>
      <c r="L42" s="59"/>
      <c r="M42" s="59"/>
      <c r="N42" s="59"/>
      <c r="O42" s="59"/>
      <c r="P42" s="59"/>
      <c r="Q42" s="59">
        <v>1</v>
      </c>
      <c r="R42" s="58">
        <f t="shared" si="1"/>
        <v>1</v>
      </c>
    </row>
  </sheetData>
  <sheetProtection/>
  <mergeCells count="1">
    <mergeCell ref="J1:J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AH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5.7109375" style="13" customWidth="1"/>
    <col min="2" max="2" width="20.7109375" style="2" customWidth="1"/>
    <col min="3" max="18" width="5.7109375" style="12" customWidth="1"/>
    <col min="19" max="34" width="5.7109375" style="2" customWidth="1"/>
    <col min="35" max="16384" width="9.140625" style="2" customWidth="1"/>
  </cols>
  <sheetData>
    <row r="1" spans="7:34" ht="15" customHeight="1">
      <c r="G1" s="2"/>
      <c r="J1" s="142" t="s">
        <v>34</v>
      </c>
      <c r="N1" s="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/>
    </row>
    <row r="2" spans="3:34" ht="15" customHeight="1">
      <c r="C2" s="110" t="s">
        <v>14</v>
      </c>
      <c r="D2" s="110" t="s">
        <v>15</v>
      </c>
      <c r="E2" s="110" t="s">
        <v>14</v>
      </c>
      <c r="F2" s="110" t="s">
        <v>15</v>
      </c>
      <c r="G2" s="110" t="s">
        <v>14</v>
      </c>
      <c r="H2" s="110" t="s">
        <v>15</v>
      </c>
      <c r="I2" s="86" t="s">
        <v>14</v>
      </c>
      <c r="J2" s="142"/>
      <c r="K2" s="86" t="s">
        <v>15</v>
      </c>
      <c r="L2" s="86" t="s">
        <v>14</v>
      </c>
      <c r="M2" s="86" t="s">
        <v>14</v>
      </c>
      <c r="N2" s="86" t="s">
        <v>15</v>
      </c>
      <c r="O2" s="86" t="s">
        <v>15</v>
      </c>
      <c r="P2" s="86" t="s">
        <v>15</v>
      </c>
      <c r="Q2" s="86" t="s">
        <v>14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3:34" ht="15" customHeight="1">
      <c r="C3" s="108" t="s">
        <v>23</v>
      </c>
      <c r="D3" s="108" t="s">
        <v>23</v>
      </c>
      <c r="E3" s="108" t="s">
        <v>23</v>
      </c>
      <c r="F3" s="108" t="s">
        <v>23</v>
      </c>
      <c r="G3" s="108" t="s">
        <v>23</v>
      </c>
      <c r="H3" s="108" t="s">
        <v>23</v>
      </c>
      <c r="I3" s="108" t="s">
        <v>23</v>
      </c>
      <c r="J3" s="142"/>
      <c r="K3" s="108" t="s">
        <v>23</v>
      </c>
      <c r="L3" s="107" t="s">
        <v>21</v>
      </c>
      <c r="M3" s="108" t="s">
        <v>23</v>
      </c>
      <c r="N3" s="108" t="s">
        <v>23</v>
      </c>
      <c r="O3" s="108" t="s">
        <v>23</v>
      </c>
      <c r="P3" s="108" t="s">
        <v>23</v>
      </c>
      <c r="Q3" s="108" t="s">
        <v>23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28" ht="15" customHeight="1">
      <c r="A4" s="11" t="s">
        <v>113</v>
      </c>
      <c r="B4" s="85" t="s">
        <v>31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/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 t="s">
        <v>33</v>
      </c>
      <c r="T4" s="86"/>
      <c r="U4" s="86"/>
      <c r="V4" s="86"/>
      <c r="W4" s="86"/>
      <c r="X4" s="86"/>
      <c r="Y4" s="86"/>
      <c r="Z4" s="86"/>
      <c r="AA4" s="86"/>
      <c r="AB4" s="86"/>
    </row>
    <row r="5" spans="1:18" s="51" customFormat="1" ht="15" customHeight="1">
      <c r="A5" s="13">
        <v>1</v>
      </c>
      <c r="B5" s="70" t="s">
        <v>174</v>
      </c>
      <c r="C5" s="13"/>
      <c r="D5" s="13"/>
      <c r="E5" s="13"/>
      <c r="F5" s="13"/>
      <c r="G5" s="13"/>
      <c r="H5" s="13"/>
      <c r="I5" s="13"/>
      <c r="J5" s="62"/>
      <c r="K5" s="13"/>
      <c r="L5" s="13"/>
      <c r="M5" s="13"/>
      <c r="N5" s="13"/>
      <c r="O5" s="13"/>
      <c r="P5" s="13"/>
      <c r="Q5" s="13"/>
      <c r="R5" s="61">
        <f aca="true" t="shared" si="0" ref="R5:R23">SUM(C5:Q5)</f>
        <v>0</v>
      </c>
    </row>
    <row r="6" spans="1:18" s="51" customFormat="1" ht="15" customHeight="1">
      <c r="A6" s="13">
        <v>12</v>
      </c>
      <c r="B6" s="70" t="s">
        <v>175</v>
      </c>
      <c r="C6" s="13"/>
      <c r="D6" s="13"/>
      <c r="E6" s="13"/>
      <c r="F6" s="13"/>
      <c r="G6" s="13"/>
      <c r="H6" s="13"/>
      <c r="I6" s="13"/>
      <c r="J6" s="62"/>
      <c r="K6" s="13"/>
      <c r="L6" s="13"/>
      <c r="M6" s="13"/>
      <c r="N6" s="13"/>
      <c r="O6" s="13"/>
      <c r="P6" s="13"/>
      <c r="Q6" s="13"/>
      <c r="R6" s="61">
        <f t="shared" si="0"/>
        <v>0</v>
      </c>
    </row>
    <row r="7" spans="1:18" s="51" customFormat="1" ht="15" customHeight="1">
      <c r="A7" s="13">
        <v>5</v>
      </c>
      <c r="B7" s="70" t="s">
        <v>176</v>
      </c>
      <c r="C7" s="13"/>
      <c r="D7" s="13"/>
      <c r="E7" s="13"/>
      <c r="F7" s="13"/>
      <c r="G7" s="13"/>
      <c r="H7" s="13"/>
      <c r="I7" s="13"/>
      <c r="J7" s="62"/>
      <c r="K7" s="13"/>
      <c r="L7" s="13"/>
      <c r="M7" s="87"/>
      <c r="N7" s="87"/>
      <c r="O7" s="13"/>
      <c r="P7" s="13"/>
      <c r="Q7" s="13"/>
      <c r="R7" s="61">
        <f t="shared" si="0"/>
        <v>0</v>
      </c>
    </row>
    <row r="8" spans="1:18" s="51" customFormat="1" ht="15" customHeight="1">
      <c r="A8" s="13">
        <v>6</v>
      </c>
      <c r="B8" s="70" t="s">
        <v>177</v>
      </c>
      <c r="C8" s="13"/>
      <c r="D8" s="13"/>
      <c r="E8" s="13"/>
      <c r="F8" s="13"/>
      <c r="G8" s="13"/>
      <c r="H8" s="13"/>
      <c r="I8" s="13"/>
      <c r="J8" s="62"/>
      <c r="K8" s="87"/>
      <c r="L8" s="87"/>
      <c r="M8" s="13"/>
      <c r="N8" s="91"/>
      <c r="O8" s="13"/>
      <c r="P8" s="87"/>
      <c r="Q8" s="13"/>
      <c r="R8" s="61">
        <f t="shared" si="0"/>
        <v>0</v>
      </c>
    </row>
    <row r="9" spans="1:18" s="51" customFormat="1" ht="15" customHeight="1">
      <c r="A9" s="13">
        <v>23</v>
      </c>
      <c r="B9" s="70" t="s">
        <v>178</v>
      </c>
      <c r="C9" s="13"/>
      <c r="D9" s="13"/>
      <c r="E9" s="13"/>
      <c r="F9" s="87"/>
      <c r="G9" s="91"/>
      <c r="H9" s="13"/>
      <c r="I9" s="13"/>
      <c r="J9" s="62"/>
      <c r="K9" s="13"/>
      <c r="L9" s="13"/>
      <c r="M9" s="13"/>
      <c r="N9" s="13"/>
      <c r="O9" s="13"/>
      <c r="P9" s="13"/>
      <c r="Q9" s="13"/>
      <c r="R9" s="61">
        <f t="shared" si="0"/>
        <v>0</v>
      </c>
    </row>
    <row r="10" spans="1:18" s="51" customFormat="1" ht="15" customHeight="1">
      <c r="A10" s="13">
        <v>2</v>
      </c>
      <c r="B10" s="70" t="s">
        <v>179</v>
      </c>
      <c r="C10" s="13"/>
      <c r="D10" s="13"/>
      <c r="E10" s="13"/>
      <c r="F10" s="13"/>
      <c r="G10" s="13"/>
      <c r="H10" s="87"/>
      <c r="I10" s="40"/>
      <c r="J10" s="62"/>
      <c r="K10" s="13"/>
      <c r="L10" s="13"/>
      <c r="M10" s="13"/>
      <c r="N10" s="87"/>
      <c r="O10" s="13"/>
      <c r="P10" s="13"/>
      <c r="Q10" s="13"/>
      <c r="R10" s="61">
        <f t="shared" si="0"/>
        <v>0</v>
      </c>
    </row>
    <row r="11" spans="1:18" s="51" customFormat="1" ht="15" customHeight="1">
      <c r="A11" s="13">
        <v>3</v>
      </c>
      <c r="B11" s="70" t="s">
        <v>180</v>
      </c>
      <c r="C11" s="13"/>
      <c r="D11" s="13"/>
      <c r="E11" s="13"/>
      <c r="F11" s="91"/>
      <c r="G11" s="13"/>
      <c r="H11" s="13"/>
      <c r="I11" s="13"/>
      <c r="J11" s="62"/>
      <c r="K11" s="13"/>
      <c r="L11" s="13"/>
      <c r="M11" s="13"/>
      <c r="N11" s="13"/>
      <c r="O11" s="13"/>
      <c r="P11" s="13"/>
      <c r="Q11" s="13"/>
      <c r="R11" s="61">
        <f t="shared" si="0"/>
        <v>0</v>
      </c>
    </row>
    <row r="12" spans="1:18" s="51" customFormat="1" ht="15" customHeight="1">
      <c r="A12" s="13">
        <v>16</v>
      </c>
      <c r="B12" s="70" t="s">
        <v>181</v>
      </c>
      <c r="C12" s="13"/>
      <c r="D12" s="13"/>
      <c r="E12" s="13"/>
      <c r="F12" s="87"/>
      <c r="G12" s="13"/>
      <c r="H12" s="13"/>
      <c r="I12" s="13"/>
      <c r="J12" s="62"/>
      <c r="K12" s="13"/>
      <c r="L12" s="13"/>
      <c r="M12" s="87"/>
      <c r="N12" s="13"/>
      <c r="O12" s="13"/>
      <c r="P12" s="13"/>
      <c r="Q12" s="13"/>
      <c r="R12" s="61">
        <f t="shared" si="0"/>
        <v>0</v>
      </c>
    </row>
    <row r="13" spans="1:18" s="51" customFormat="1" ht="15" customHeight="1">
      <c r="A13" s="13">
        <v>4</v>
      </c>
      <c r="B13" s="70" t="s">
        <v>182</v>
      </c>
      <c r="C13" s="13"/>
      <c r="D13" s="13"/>
      <c r="E13" s="13"/>
      <c r="F13" s="87"/>
      <c r="G13" s="13"/>
      <c r="H13" s="13"/>
      <c r="I13" s="87"/>
      <c r="J13" s="62"/>
      <c r="K13" s="13"/>
      <c r="L13" s="13"/>
      <c r="M13" s="13"/>
      <c r="N13" s="13"/>
      <c r="O13" s="13"/>
      <c r="P13" s="87"/>
      <c r="Q13" s="13"/>
      <c r="R13" s="61">
        <f t="shared" si="0"/>
        <v>0</v>
      </c>
    </row>
    <row r="14" spans="1:18" s="51" customFormat="1" ht="15" customHeight="1">
      <c r="A14" s="13">
        <v>11</v>
      </c>
      <c r="B14" s="70" t="s">
        <v>183</v>
      </c>
      <c r="C14" s="13"/>
      <c r="D14" s="13"/>
      <c r="E14" s="13"/>
      <c r="F14" s="13"/>
      <c r="G14" s="13"/>
      <c r="H14" s="13"/>
      <c r="I14" s="13"/>
      <c r="J14" s="62"/>
      <c r="K14" s="13"/>
      <c r="L14" s="13"/>
      <c r="M14" s="91"/>
      <c r="N14" s="13"/>
      <c r="O14" s="13"/>
      <c r="P14" s="13"/>
      <c r="Q14" s="13"/>
      <c r="R14" s="61">
        <f t="shared" si="0"/>
        <v>0</v>
      </c>
    </row>
    <row r="15" spans="1:18" s="51" customFormat="1" ht="15" customHeight="1">
      <c r="A15" s="13">
        <v>10</v>
      </c>
      <c r="B15" s="70" t="s">
        <v>184</v>
      </c>
      <c r="C15" s="13"/>
      <c r="D15" s="13"/>
      <c r="E15" s="13"/>
      <c r="F15" s="13"/>
      <c r="G15" s="13"/>
      <c r="H15" s="13">
        <v>1</v>
      </c>
      <c r="I15" s="13"/>
      <c r="J15" s="62"/>
      <c r="K15" s="13"/>
      <c r="L15" s="87"/>
      <c r="M15" s="87"/>
      <c r="N15" s="13"/>
      <c r="O15" s="13"/>
      <c r="P15" s="13"/>
      <c r="Q15" s="13"/>
      <c r="R15" s="61">
        <f t="shared" si="0"/>
        <v>1</v>
      </c>
    </row>
    <row r="16" spans="1:18" s="51" customFormat="1" ht="15" customHeight="1">
      <c r="A16" s="13">
        <v>31</v>
      </c>
      <c r="B16" s="70" t="s">
        <v>185</v>
      </c>
      <c r="C16" s="13"/>
      <c r="D16" s="13"/>
      <c r="E16" s="13"/>
      <c r="F16" s="13"/>
      <c r="G16" s="13"/>
      <c r="H16" s="13"/>
      <c r="I16" s="13"/>
      <c r="J16" s="62"/>
      <c r="K16" s="13"/>
      <c r="L16" s="13"/>
      <c r="M16" s="13"/>
      <c r="N16" s="13"/>
      <c r="O16" s="13"/>
      <c r="P16" s="13"/>
      <c r="Q16" s="13"/>
      <c r="R16" s="61">
        <f t="shared" si="0"/>
        <v>0</v>
      </c>
    </row>
    <row r="17" spans="1:18" s="51" customFormat="1" ht="15" customHeight="1">
      <c r="A17" s="13">
        <v>20</v>
      </c>
      <c r="B17" s="70" t="s">
        <v>186</v>
      </c>
      <c r="C17" s="13"/>
      <c r="D17" s="13"/>
      <c r="E17" s="13"/>
      <c r="F17" s="13"/>
      <c r="G17" s="13"/>
      <c r="H17" s="13"/>
      <c r="I17" s="13"/>
      <c r="J17" s="62"/>
      <c r="K17" s="13"/>
      <c r="L17" s="13"/>
      <c r="M17" s="13"/>
      <c r="N17" s="13"/>
      <c r="O17" s="13"/>
      <c r="P17" s="13"/>
      <c r="Q17" s="13"/>
      <c r="R17" s="61">
        <f t="shared" si="0"/>
        <v>0</v>
      </c>
    </row>
    <row r="18" spans="1:18" s="51" customFormat="1" ht="15" customHeight="1">
      <c r="A18" s="13">
        <v>8</v>
      </c>
      <c r="B18" s="70" t="s">
        <v>187</v>
      </c>
      <c r="C18" s="87"/>
      <c r="D18" s="13">
        <v>1</v>
      </c>
      <c r="E18" s="13"/>
      <c r="F18" s="13"/>
      <c r="G18" s="13"/>
      <c r="H18" s="13"/>
      <c r="I18" s="13">
        <v>1</v>
      </c>
      <c r="J18" s="62"/>
      <c r="K18" s="13"/>
      <c r="L18" s="13">
        <v>1</v>
      </c>
      <c r="M18" s="13"/>
      <c r="N18" s="13"/>
      <c r="O18" s="13"/>
      <c r="P18" s="13"/>
      <c r="Q18" s="13"/>
      <c r="R18" s="61">
        <f t="shared" si="0"/>
        <v>3</v>
      </c>
    </row>
    <row r="19" spans="1:18" s="51" customFormat="1" ht="15" customHeight="1">
      <c r="A19" s="13">
        <v>18</v>
      </c>
      <c r="B19" s="70" t="s">
        <v>188</v>
      </c>
      <c r="C19" s="13"/>
      <c r="D19" s="13"/>
      <c r="E19" s="13"/>
      <c r="F19" s="13"/>
      <c r="G19" s="13"/>
      <c r="H19" s="13"/>
      <c r="I19" s="13"/>
      <c r="J19" s="62"/>
      <c r="K19" s="13"/>
      <c r="L19" s="13"/>
      <c r="M19" s="13"/>
      <c r="N19" s="13">
        <v>1</v>
      </c>
      <c r="O19" s="13"/>
      <c r="P19" s="13"/>
      <c r="Q19" s="13"/>
      <c r="R19" s="61">
        <f t="shared" si="0"/>
        <v>1</v>
      </c>
    </row>
    <row r="20" spans="1:18" s="51" customFormat="1" ht="15" customHeight="1">
      <c r="A20" s="13">
        <v>9</v>
      </c>
      <c r="B20" s="70" t="s">
        <v>189</v>
      </c>
      <c r="C20" s="13"/>
      <c r="D20" s="13"/>
      <c r="E20" s="13">
        <v>1</v>
      </c>
      <c r="F20" s="13">
        <v>1</v>
      </c>
      <c r="G20" s="13"/>
      <c r="H20" s="13"/>
      <c r="I20" s="13"/>
      <c r="J20" s="62"/>
      <c r="K20" s="13"/>
      <c r="L20" s="13">
        <v>1</v>
      </c>
      <c r="M20" s="13"/>
      <c r="N20" s="13"/>
      <c r="O20" s="13">
        <v>1</v>
      </c>
      <c r="P20" s="13"/>
      <c r="Q20" s="13"/>
      <c r="R20" s="61">
        <f t="shared" si="0"/>
        <v>4</v>
      </c>
    </row>
    <row r="21" spans="1:18" s="51" customFormat="1" ht="15" customHeight="1">
      <c r="A21" s="13">
        <v>14</v>
      </c>
      <c r="B21" s="70" t="s">
        <v>190</v>
      </c>
      <c r="C21" s="13"/>
      <c r="D21" s="13"/>
      <c r="E21" s="13"/>
      <c r="F21" s="13"/>
      <c r="G21" s="13"/>
      <c r="H21" s="13"/>
      <c r="I21" s="13"/>
      <c r="J21" s="62"/>
      <c r="K21" s="13"/>
      <c r="L21" s="13"/>
      <c r="M21" s="13"/>
      <c r="N21" s="13"/>
      <c r="O21" s="13"/>
      <c r="P21" s="13"/>
      <c r="Q21" s="13"/>
      <c r="R21" s="61">
        <f t="shared" si="0"/>
        <v>0</v>
      </c>
    </row>
    <row r="22" spans="1:18" s="51" customFormat="1" ht="15" customHeight="1">
      <c r="A22" s="13">
        <v>7</v>
      </c>
      <c r="B22" s="70" t="s">
        <v>191</v>
      </c>
      <c r="C22" s="13"/>
      <c r="D22" s="13"/>
      <c r="E22" s="13"/>
      <c r="F22" s="13"/>
      <c r="G22" s="13"/>
      <c r="H22" s="13"/>
      <c r="I22" s="13"/>
      <c r="J22" s="62"/>
      <c r="K22" s="13"/>
      <c r="L22" s="13"/>
      <c r="M22" s="13"/>
      <c r="N22" s="13"/>
      <c r="O22" s="13"/>
      <c r="P22" s="13"/>
      <c r="Q22" s="13"/>
      <c r="R22" s="61">
        <f t="shared" si="0"/>
        <v>0</v>
      </c>
    </row>
    <row r="23" spans="1:18" s="51" customFormat="1" ht="15" customHeight="1">
      <c r="A23" s="13" t="s">
        <v>114</v>
      </c>
      <c r="B23" s="73" t="s">
        <v>112</v>
      </c>
      <c r="C23" s="13"/>
      <c r="D23" s="13"/>
      <c r="E23" s="13"/>
      <c r="F23" s="13"/>
      <c r="G23" s="13"/>
      <c r="H23" s="13"/>
      <c r="I23" s="13"/>
      <c r="J23" s="62"/>
      <c r="K23" s="13"/>
      <c r="L23" s="13"/>
      <c r="M23" s="13"/>
      <c r="N23" s="13"/>
      <c r="O23" s="13"/>
      <c r="P23" s="13"/>
      <c r="Q23" s="13"/>
      <c r="R23" s="61">
        <f t="shared" si="0"/>
        <v>0</v>
      </c>
    </row>
    <row r="24" spans="1:18" ht="15" customHeight="1">
      <c r="A24" s="11" t="s">
        <v>113</v>
      </c>
      <c r="B24" s="85" t="s">
        <v>32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/>
      <c r="K24" s="11">
        <v>8</v>
      </c>
      <c r="L24" s="11">
        <v>9</v>
      </c>
      <c r="M24" s="11">
        <v>10</v>
      </c>
      <c r="N24" s="11">
        <v>11</v>
      </c>
      <c r="O24" s="11">
        <v>12</v>
      </c>
      <c r="P24" s="11">
        <v>13</v>
      </c>
      <c r="Q24" s="11">
        <v>14</v>
      </c>
      <c r="R24" s="63" t="s">
        <v>33</v>
      </c>
    </row>
    <row r="25" spans="1:18" ht="15" customHeight="1">
      <c r="A25" s="13">
        <v>1</v>
      </c>
      <c r="B25" s="70" t="s">
        <v>174</v>
      </c>
      <c r="C25" s="13"/>
      <c r="D25" s="13"/>
      <c r="E25" s="13"/>
      <c r="F25" s="13"/>
      <c r="G25" s="13"/>
      <c r="H25" s="13"/>
      <c r="I25" s="13"/>
      <c r="J25" s="62"/>
      <c r="K25" s="13"/>
      <c r="L25" s="13"/>
      <c r="M25" s="13"/>
      <c r="N25" s="13"/>
      <c r="O25" s="13"/>
      <c r="P25" s="13"/>
      <c r="Q25" s="13"/>
      <c r="R25" s="61">
        <f aca="true" t="shared" si="1" ref="R25:R42">SUM(C25:Q25)</f>
        <v>0</v>
      </c>
    </row>
    <row r="26" spans="1:18" ht="15" customHeight="1">
      <c r="A26" s="13">
        <v>12</v>
      </c>
      <c r="B26" s="70" t="s">
        <v>175</v>
      </c>
      <c r="C26" s="13"/>
      <c r="D26" s="13"/>
      <c r="E26" s="13"/>
      <c r="F26" s="13"/>
      <c r="G26" s="13"/>
      <c r="H26" s="13"/>
      <c r="I26" s="13"/>
      <c r="J26" s="62"/>
      <c r="K26" s="13"/>
      <c r="L26" s="13"/>
      <c r="M26" s="13"/>
      <c r="N26" s="13"/>
      <c r="O26" s="13"/>
      <c r="P26" s="13"/>
      <c r="Q26" s="13"/>
      <c r="R26" s="61">
        <f t="shared" si="1"/>
        <v>0</v>
      </c>
    </row>
    <row r="27" spans="1:18" ht="15" customHeight="1">
      <c r="A27" s="13">
        <v>5</v>
      </c>
      <c r="B27" s="70" t="s">
        <v>176</v>
      </c>
      <c r="C27" s="13"/>
      <c r="D27" s="13"/>
      <c r="E27" s="13"/>
      <c r="F27" s="13"/>
      <c r="G27" s="13"/>
      <c r="H27" s="13"/>
      <c r="I27" s="13"/>
      <c r="J27" s="62"/>
      <c r="K27" s="13"/>
      <c r="L27" s="13"/>
      <c r="M27" s="13"/>
      <c r="N27" s="13"/>
      <c r="O27" s="13"/>
      <c r="P27" s="13"/>
      <c r="Q27" s="13"/>
      <c r="R27" s="61">
        <f t="shared" si="1"/>
        <v>0</v>
      </c>
    </row>
    <row r="28" spans="1:18" ht="15" customHeight="1">
      <c r="A28" s="13">
        <v>6</v>
      </c>
      <c r="B28" s="70" t="s">
        <v>177</v>
      </c>
      <c r="C28" s="13"/>
      <c r="D28" s="13"/>
      <c r="E28" s="13"/>
      <c r="F28" s="13"/>
      <c r="G28" s="13"/>
      <c r="H28" s="13"/>
      <c r="I28" s="13"/>
      <c r="J28" s="62"/>
      <c r="K28" s="13"/>
      <c r="L28" s="13"/>
      <c r="M28" s="13"/>
      <c r="N28" s="13"/>
      <c r="O28" s="13"/>
      <c r="P28" s="13"/>
      <c r="Q28" s="13"/>
      <c r="R28" s="61">
        <f t="shared" si="1"/>
        <v>0</v>
      </c>
    </row>
    <row r="29" spans="1:18" ht="15" customHeight="1">
      <c r="A29" s="13">
        <v>23</v>
      </c>
      <c r="B29" s="70" t="s">
        <v>178</v>
      </c>
      <c r="C29" s="13"/>
      <c r="D29" s="13"/>
      <c r="E29" s="13"/>
      <c r="F29" s="13"/>
      <c r="G29" s="13"/>
      <c r="H29" s="13"/>
      <c r="I29" s="13"/>
      <c r="J29" s="62"/>
      <c r="K29" s="13"/>
      <c r="L29" s="13"/>
      <c r="M29" s="13"/>
      <c r="N29" s="13"/>
      <c r="O29" s="13"/>
      <c r="P29" s="13"/>
      <c r="Q29" s="13"/>
      <c r="R29" s="61">
        <f t="shared" si="1"/>
        <v>0</v>
      </c>
    </row>
    <row r="30" spans="1:18" ht="15" customHeight="1">
      <c r="A30" s="13">
        <v>2</v>
      </c>
      <c r="B30" s="70" t="s">
        <v>179</v>
      </c>
      <c r="C30" s="13"/>
      <c r="D30" s="13"/>
      <c r="E30" s="13"/>
      <c r="F30" s="13"/>
      <c r="G30" s="13"/>
      <c r="H30" s="13"/>
      <c r="I30" s="13"/>
      <c r="J30" s="62"/>
      <c r="K30" s="13"/>
      <c r="L30" s="13"/>
      <c r="M30" s="13"/>
      <c r="N30" s="13"/>
      <c r="O30" s="13"/>
      <c r="P30" s="13"/>
      <c r="Q30" s="13"/>
      <c r="R30" s="61">
        <f t="shared" si="1"/>
        <v>0</v>
      </c>
    </row>
    <row r="31" spans="1:18" ht="15" customHeight="1">
      <c r="A31" s="13">
        <v>3</v>
      </c>
      <c r="B31" s="70" t="s">
        <v>180</v>
      </c>
      <c r="C31" s="13"/>
      <c r="D31" s="13"/>
      <c r="E31" s="13"/>
      <c r="F31" s="13"/>
      <c r="G31" s="13"/>
      <c r="H31" s="13"/>
      <c r="I31" s="13"/>
      <c r="J31" s="62"/>
      <c r="K31" s="13"/>
      <c r="L31" s="13"/>
      <c r="M31" s="13"/>
      <c r="N31" s="13"/>
      <c r="O31" s="13"/>
      <c r="P31" s="13"/>
      <c r="Q31" s="13"/>
      <c r="R31" s="61">
        <f t="shared" si="1"/>
        <v>0</v>
      </c>
    </row>
    <row r="32" spans="1:18" ht="15" customHeight="1">
      <c r="A32" s="13">
        <v>16</v>
      </c>
      <c r="B32" s="70" t="s">
        <v>181</v>
      </c>
      <c r="C32" s="13"/>
      <c r="D32" s="13"/>
      <c r="E32" s="13"/>
      <c r="F32" s="13"/>
      <c r="G32" s="13"/>
      <c r="H32" s="13"/>
      <c r="I32" s="13"/>
      <c r="J32" s="62"/>
      <c r="K32" s="13"/>
      <c r="L32" s="13"/>
      <c r="M32" s="13"/>
      <c r="N32" s="13"/>
      <c r="O32" s="13"/>
      <c r="P32" s="13"/>
      <c r="Q32" s="13"/>
      <c r="R32" s="61">
        <f t="shared" si="1"/>
        <v>0</v>
      </c>
    </row>
    <row r="33" spans="1:18" ht="15" customHeight="1">
      <c r="A33" s="13">
        <v>18</v>
      </c>
      <c r="B33" s="70" t="s">
        <v>182</v>
      </c>
      <c r="C33" s="13"/>
      <c r="D33" s="13"/>
      <c r="E33" s="13"/>
      <c r="F33" s="13"/>
      <c r="G33" s="13"/>
      <c r="H33" s="13"/>
      <c r="I33" s="13"/>
      <c r="J33" s="62"/>
      <c r="K33" s="13"/>
      <c r="L33" s="13"/>
      <c r="M33" s="13"/>
      <c r="N33" s="13"/>
      <c r="O33" s="13"/>
      <c r="P33" s="13"/>
      <c r="Q33" s="13"/>
      <c r="R33" s="61">
        <f t="shared" si="1"/>
        <v>0</v>
      </c>
    </row>
    <row r="34" spans="1:18" ht="15" customHeight="1">
      <c r="A34" s="13">
        <v>11</v>
      </c>
      <c r="B34" s="70" t="s">
        <v>183</v>
      </c>
      <c r="C34" s="13"/>
      <c r="D34" s="13"/>
      <c r="E34" s="13"/>
      <c r="F34" s="13"/>
      <c r="G34" s="13"/>
      <c r="H34" s="13"/>
      <c r="I34" s="13"/>
      <c r="J34" s="62"/>
      <c r="K34" s="13"/>
      <c r="L34" s="13"/>
      <c r="M34" s="13"/>
      <c r="N34" s="13"/>
      <c r="O34" s="13"/>
      <c r="P34" s="13"/>
      <c r="Q34" s="13"/>
      <c r="R34" s="61">
        <f t="shared" si="1"/>
        <v>0</v>
      </c>
    </row>
    <row r="35" spans="1:18" ht="15" customHeight="1">
      <c r="A35" s="13">
        <v>10</v>
      </c>
      <c r="B35" s="70" t="s">
        <v>184</v>
      </c>
      <c r="C35" s="13"/>
      <c r="D35" s="13"/>
      <c r="E35" s="13"/>
      <c r="F35" s="13"/>
      <c r="G35" s="13"/>
      <c r="H35" s="13"/>
      <c r="I35" s="13"/>
      <c r="J35" s="62"/>
      <c r="K35" s="13"/>
      <c r="L35" s="13">
        <v>1</v>
      </c>
      <c r="M35" s="13"/>
      <c r="N35" s="13"/>
      <c r="O35" s="13">
        <v>1</v>
      </c>
      <c r="P35" s="13"/>
      <c r="Q35" s="13"/>
      <c r="R35" s="61">
        <f t="shared" si="1"/>
        <v>2</v>
      </c>
    </row>
    <row r="36" spans="1:18" ht="15" customHeight="1">
      <c r="A36" s="13">
        <v>31</v>
      </c>
      <c r="B36" s="70" t="s">
        <v>185</v>
      </c>
      <c r="C36" s="13"/>
      <c r="D36" s="13"/>
      <c r="E36" s="13"/>
      <c r="F36" s="13"/>
      <c r="G36" s="13"/>
      <c r="H36" s="13"/>
      <c r="I36" s="13"/>
      <c r="J36" s="62"/>
      <c r="K36" s="13"/>
      <c r="L36" s="13"/>
      <c r="M36" s="13"/>
      <c r="N36" s="13"/>
      <c r="O36" s="13"/>
      <c r="P36" s="13"/>
      <c r="Q36" s="13"/>
      <c r="R36" s="61">
        <f t="shared" si="1"/>
        <v>0</v>
      </c>
    </row>
    <row r="37" spans="1:18" ht="15" customHeight="1">
      <c r="A37" s="13">
        <v>20</v>
      </c>
      <c r="B37" s="70" t="s">
        <v>186</v>
      </c>
      <c r="C37" s="13"/>
      <c r="D37" s="13"/>
      <c r="E37" s="13"/>
      <c r="F37" s="13"/>
      <c r="G37" s="13"/>
      <c r="H37" s="13"/>
      <c r="I37" s="13"/>
      <c r="J37" s="62"/>
      <c r="K37" s="13"/>
      <c r="L37" s="13"/>
      <c r="M37" s="13"/>
      <c r="N37" s="13"/>
      <c r="O37" s="13"/>
      <c r="P37" s="13"/>
      <c r="Q37" s="13"/>
      <c r="R37" s="61">
        <f t="shared" si="1"/>
        <v>0</v>
      </c>
    </row>
    <row r="38" spans="1:18" ht="15" customHeight="1">
      <c r="A38" s="13">
        <v>8</v>
      </c>
      <c r="B38" s="70" t="s">
        <v>187</v>
      </c>
      <c r="C38" s="13"/>
      <c r="D38" s="13"/>
      <c r="E38" s="13"/>
      <c r="F38" s="13"/>
      <c r="G38" s="13"/>
      <c r="H38" s="13"/>
      <c r="I38" s="13"/>
      <c r="J38" s="62"/>
      <c r="K38" s="13"/>
      <c r="L38" s="13"/>
      <c r="M38" s="13"/>
      <c r="N38" s="13"/>
      <c r="O38" s="13"/>
      <c r="P38" s="13"/>
      <c r="Q38" s="13"/>
      <c r="R38" s="61">
        <f t="shared" si="1"/>
        <v>0</v>
      </c>
    </row>
    <row r="39" spans="1:18" ht="15" customHeight="1">
      <c r="A39" s="13">
        <v>18</v>
      </c>
      <c r="B39" s="70" t="s">
        <v>188</v>
      </c>
      <c r="C39" s="13"/>
      <c r="D39" s="13"/>
      <c r="E39" s="13">
        <v>1</v>
      </c>
      <c r="F39" s="13"/>
      <c r="G39" s="13"/>
      <c r="H39" s="13"/>
      <c r="I39" s="13"/>
      <c r="J39" s="62"/>
      <c r="K39" s="13"/>
      <c r="L39" s="13"/>
      <c r="M39" s="13"/>
      <c r="N39" s="13"/>
      <c r="O39" s="13"/>
      <c r="P39" s="13"/>
      <c r="Q39" s="13"/>
      <c r="R39" s="61">
        <f t="shared" si="1"/>
        <v>1</v>
      </c>
    </row>
    <row r="40" spans="1:18" ht="15" customHeight="1">
      <c r="A40" s="13">
        <v>9</v>
      </c>
      <c r="B40" s="70" t="s">
        <v>189</v>
      </c>
      <c r="C40" s="13"/>
      <c r="D40" s="13"/>
      <c r="E40" s="13"/>
      <c r="F40" s="13"/>
      <c r="G40" s="13"/>
      <c r="H40" s="13"/>
      <c r="I40" s="13">
        <v>1</v>
      </c>
      <c r="J40" s="62"/>
      <c r="K40" s="13"/>
      <c r="L40" s="13"/>
      <c r="M40" s="13"/>
      <c r="N40" s="13">
        <v>1</v>
      </c>
      <c r="O40" s="13"/>
      <c r="P40" s="13"/>
      <c r="Q40" s="13"/>
      <c r="R40" s="61">
        <f t="shared" si="1"/>
        <v>2</v>
      </c>
    </row>
    <row r="41" spans="1:18" ht="15" customHeight="1">
      <c r="A41" s="13">
        <v>14</v>
      </c>
      <c r="B41" s="70" t="s">
        <v>190</v>
      </c>
      <c r="C41" s="13"/>
      <c r="D41" s="13"/>
      <c r="E41" s="13"/>
      <c r="F41" s="13"/>
      <c r="G41" s="13"/>
      <c r="H41" s="13"/>
      <c r="I41" s="13"/>
      <c r="J41" s="62"/>
      <c r="K41" s="13"/>
      <c r="L41" s="13"/>
      <c r="M41" s="13"/>
      <c r="N41" s="13"/>
      <c r="O41" s="13"/>
      <c r="P41" s="13"/>
      <c r="Q41" s="13"/>
      <c r="R41" s="61">
        <f t="shared" si="1"/>
        <v>0</v>
      </c>
    </row>
    <row r="42" spans="1:18" ht="15" customHeight="1" thickBot="1">
      <c r="A42" s="59">
        <v>7</v>
      </c>
      <c r="B42" s="71" t="s">
        <v>191</v>
      </c>
      <c r="C42" s="59"/>
      <c r="D42" s="59"/>
      <c r="E42" s="59"/>
      <c r="F42" s="59"/>
      <c r="G42" s="59"/>
      <c r="H42" s="59"/>
      <c r="I42" s="59"/>
      <c r="J42" s="60"/>
      <c r="K42" s="59"/>
      <c r="L42" s="59"/>
      <c r="M42" s="59"/>
      <c r="N42" s="59"/>
      <c r="O42" s="59"/>
      <c r="P42" s="59"/>
      <c r="Q42" s="59"/>
      <c r="R42" s="58">
        <f t="shared" si="1"/>
        <v>0</v>
      </c>
    </row>
  </sheetData>
  <sheetProtection/>
  <mergeCells count="1">
    <mergeCell ref="J1:J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Capitán</dc:creator>
  <cp:keywords/>
  <dc:description/>
  <cp:lastModifiedBy>El Capitán</cp:lastModifiedBy>
  <dcterms:created xsi:type="dcterms:W3CDTF">2010-10-21T07:14:34Z</dcterms:created>
  <dcterms:modified xsi:type="dcterms:W3CDTF">2013-05-28T04:49:42Z</dcterms:modified>
  <cp:category/>
  <cp:version/>
  <cp:contentType/>
  <cp:contentStatus/>
</cp:coreProperties>
</file>